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ariffs\Тарифы\Потребители\2016 год\ПОДАЧА ТАРИФОВ\Стандарты раскрытия\Формы раскрытия на сайте\"/>
    </mc:Choice>
  </mc:AlternateContent>
  <bookViews>
    <workbookView xWindow="0" yWindow="0" windowWidth="25200" windowHeight="12030"/>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1" hidden="1">'3. ГП'!$A$8:$F$106</definedName>
    <definedName name="anscount" hidden="1">1</definedName>
    <definedName name="day">[1]source!$B$1</definedName>
    <definedName name="F9_1_SCOPE">#REF!</definedName>
    <definedName name="god">[3]Титульный!$F$9</definedName>
    <definedName name="jjjjj">#REF!</definedName>
    <definedName name="month">[1]source!$A$13</definedName>
    <definedName name="ORE">[4]TEHSHEET!$G$16:$G$138</definedName>
    <definedName name="org">[3]Титульный!$F$11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[5]Whole_market!#REF!</definedName>
    <definedName name="pIns_List21">#REF!</definedName>
    <definedName name="region_name">[3]Титульный!$F$7</definedName>
    <definedName name="SAPBEXrevision" hidden="1">1</definedName>
    <definedName name="SAPBEXsysID" hidden="1">"BW2"</definedName>
    <definedName name="SAPBEXwbID" hidden="1">"479GSPMTNK9HM4ZSIVE5K2SH6"</definedName>
    <definedName name="STYPE">[3]TEHSHEET!$B$2:$B$4</definedName>
    <definedName name="TABLE" localSheetId="1">'3. ГП'!$A$8:$F$44</definedName>
    <definedName name="TABLE" localSheetId="2">'5. Цены'!$A$8:$F$45</definedName>
    <definedName name="version">[3]Инструкция!$B$3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[6]!Таблица11[#Data]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[6]!Таблица13[#Data]</definedName>
    <definedName name="колатств">#REF!</definedName>
    <definedName name="КоличествоПотребителей">[6]!Таблица6[#Data]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ГП'!$A$1:$F$107</definedName>
    <definedName name="_xlnm.Print_Area" localSheetId="2">'5. Цены'!$A$1:$I$46</definedName>
    <definedName name="общие_выбытия">'[7]влад-таблица'!$F$88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[6]!Таблица2[#Data]</definedName>
    <definedName name="Потери">[6]!Таблица10[#Data]</definedName>
    <definedName name="Потребитель">[6]!Таблица1[#Data]</definedName>
    <definedName name="Предлагаемые_для_утверждения_тарифы_на_эл.эн">#REF!</definedName>
    <definedName name="ПроцВыбр">'[8]По Концерну Эксп'!$P$7</definedName>
    <definedName name="процентрезерв">#REF!</definedName>
    <definedName name="прошлыйгод">#REF!</definedName>
    <definedName name="ПСФСК">[6]!Таблица7[#Data]</definedName>
    <definedName name="расчет">#REF!</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[9]!Таблица8[Регион]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[6]!Таблица4[#Data]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[6]!Таблица3[#Data]</definedName>
    <definedName name="т2п11">[10]Т2!$B$40</definedName>
    <definedName name="т6п5_1">[10]Т6!$B$12</definedName>
    <definedName name="т6п5_2">[10]Т6!$B$18</definedName>
    <definedName name="тватс">#REF!</definedName>
    <definedName name="твперед">#REF!</definedName>
    <definedName name="ФИО">[6]!Таблица12[#Data]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52511" iterate="1" iterateCount="1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1" l="1"/>
  <c r="D104" i="1"/>
  <c r="E74" i="1"/>
  <c r="F74" i="1"/>
  <c r="F71" i="1"/>
  <c r="E71" i="1"/>
  <c r="F68" i="1"/>
  <c r="E68" i="1"/>
  <c r="F65" i="1"/>
  <c r="E65" i="1"/>
  <c r="E61" i="1" s="1"/>
  <c r="E62" i="1"/>
  <c r="F62" i="1"/>
  <c r="E58" i="1"/>
  <c r="F58" i="1"/>
  <c r="D58" i="1"/>
  <c r="E55" i="1"/>
  <c r="F55" i="1"/>
  <c r="D55" i="1"/>
  <c r="F54" i="1"/>
  <c r="F51" i="1"/>
  <c r="D51" i="1"/>
  <c r="E51" i="1"/>
  <c r="E48" i="1"/>
  <c r="F48" i="1"/>
  <c r="F47" i="1" s="1"/>
  <c r="D48" i="1"/>
  <c r="D47" i="1" s="1"/>
  <c r="D44" i="1"/>
  <c r="E44" i="1"/>
  <c r="F44" i="1"/>
  <c r="F41" i="1"/>
  <c r="D41" i="1"/>
  <c r="E41" i="1"/>
  <c r="E37" i="1"/>
  <c r="F37" i="1"/>
  <c r="D37" i="1"/>
  <c r="D34" i="1"/>
  <c r="D33" i="1" s="1"/>
  <c r="E34" i="1"/>
  <c r="E33" i="1" s="1"/>
  <c r="F34" i="1"/>
  <c r="F33" i="1" s="1"/>
  <c r="E30" i="1"/>
  <c r="F30" i="1"/>
  <c r="F26" i="1" s="1"/>
  <c r="D30" i="1"/>
  <c r="E27" i="1"/>
  <c r="E26" i="1" s="1"/>
  <c r="F27" i="1"/>
  <c r="D27" i="1"/>
  <c r="D26" i="1" s="1"/>
  <c r="E23" i="1"/>
  <c r="F20" i="1"/>
  <c r="D20" i="1"/>
  <c r="F17" i="1"/>
  <c r="E16" i="1"/>
  <c r="F13" i="1"/>
  <c r="F40" i="1" l="1"/>
  <c r="D40" i="1"/>
  <c r="E47" i="1"/>
  <c r="D54" i="1"/>
  <c r="E54" i="1"/>
  <c r="E90" i="1"/>
  <c r="E40" i="1"/>
  <c r="F61" i="1"/>
  <c r="E85" i="1"/>
  <c r="F85" i="1" s="1"/>
  <c r="E93" i="1"/>
  <c r="F93" i="1" s="1"/>
  <c r="E91" i="1"/>
  <c r="F91" i="1" s="1"/>
  <c r="E84" i="1"/>
  <c r="F84" i="1" s="1"/>
  <c r="E82" i="1"/>
  <c r="F82" i="1" s="1"/>
  <c r="D68" i="1"/>
  <c r="D62" i="1"/>
  <c r="D13" i="1"/>
  <c r="E14" i="1"/>
  <c r="D17" i="1"/>
  <c r="E20" i="1"/>
  <c r="E19" i="1" s="1"/>
  <c r="E13" i="1"/>
  <c r="E12" i="1" s="1"/>
  <c r="D14" i="1"/>
  <c r="F14" i="1"/>
  <c r="F12" i="1" s="1"/>
  <c r="D23" i="1"/>
  <c r="D19" i="1" s="1"/>
  <c r="D16" i="1"/>
  <c r="F23" i="1"/>
  <c r="F19" i="1" s="1"/>
  <c r="F16" i="1"/>
  <c r="F15" i="1" s="1"/>
  <c r="E17" i="1"/>
  <c r="E15" i="1" s="1"/>
  <c r="D65" i="1"/>
  <c r="E83" i="1"/>
  <c r="F83" i="1" s="1"/>
  <c r="E92" i="1"/>
  <c r="F92" i="1" s="1"/>
  <c r="E104" i="1"/>
  <c r="F11" i="1" l="1"/>
  <c r="F9" i="1" s="1"/>
  <c r="E88" i="1"/>
  <c r="D15" i="1"/>
  <c r="E11" i="1"/>
  <c r="E9" i="1" s="1"/>
  <c r="D71" i="1"/>
  <c r="D89" i="1"/>
  <c r="D86" i="1" s="1"/>
  <c r="D94" i="1" s="1"/>
  <c r="E79" i="1"/>
  <c r="D77" i="1"/>
  <c r="D12" i="1"/>
  <c r="D11" i="1" s="1"/>
  <c r="D61" i="1"/>
  <c r="D74" i="1"/>
  <c r="E81" i="1"/>
  <c r="D80" i="1"/>
  <c r="F90" i="1"/>
  <c r="F89" i="1" s="1"/>
  <c r="E89" i="1"/>
  <c r="F81" i="1" l="1"/>
  <c r="F80" i="1" s="1"/>
  <c r="E80" i="1"/>
  <c r="E77" i="1" s="1"/>
  <c r="D9" i="1"/>
  <c r="F79" i="1"/>
  <c r="F77" i="1" s="1"/>
  <c r="F88" i="1"/>
  <c r="F86" i="1" s="1"/>
  <c r="F94" i="1" s="1"/>
  <c r="E86" i="1"/>
  <c r="E94" i="1" s="1"/>
</calcChain>
</file>

<file path=xl/sharedStrings.xml><?xml version="1.0" encoding="utf-8"?>
<sst xmlns="http://schemas.openxmlformats.org/spreadsheetml/2006/main" count="365" uniqueCount="177">
  <si>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</si>
  <si>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</si>
  <si>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</si>
  <si>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</si>
  <si>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</si>
  <si>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</si>
  <si>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</si>
  <si>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</si>
  <si>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</si>
  <si>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</si>
  <si>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</si>
  <si>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</si>
  <si>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</si>
  <si>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</si>
  <si>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</si>
  <si>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</si>
  <si>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</si>
  <si>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</si>
  <si>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</si>
  <si>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</si>
  <si>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</si>
  <si>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</si>
  <si>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</si>
  <si>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</si>
  <si>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</si>
  <si>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</si>
  <si>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</si>
  <si>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</si>
  <si>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</si>
  <si>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</si>
  <si>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</si>
  <si>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</si>
  <si>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</si>
  <si>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</si>
  <si>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</si>
  <si>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</si>
  <si>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</si>
  <si>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</si>
  <si>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</si>
  <si>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</si>
  <si>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</si>
  <si>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</si>
  <si>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</si>
  <si>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</si>
  <si>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</si>
  <si>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</si>
  <si>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</si>
  <si>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</si>
  <si>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</si>
  <si>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</si>
  <si>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</si>
  <si>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</si>
  <si>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</si>
  <si>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</si>
  <si>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</si>
  <si>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</si>
  <si>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</si>
  <si>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</si>
  <si>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</si>
  <si>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</si>
  <si>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</si>
  <si>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</si>
  <si>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</si>
  <si>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</si>
  <si>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</si>
  <si>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</si>
  <si>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</si>
  <si>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</si>
  <si>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</si>
  <si>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</si>
  <si>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</si>
  <si>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</si>
  <si>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</si>
  <si>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</si>
  <si>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</si>
  <si>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</si>
  <si>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</si>
  <si>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</si>
  <si>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</si>
  <si>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</si>
  <si>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</si>
  <si>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</si>
  <si>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</si>
  <si>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</si>
  <si>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</si>
  <si>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</si>
  <si>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</si>
  <si>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</si>
  <si>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</si>
  <si>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</si>
  <si>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</si>
  <si>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</si>
  <si>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</si>
  <si>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</si>
  <si>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</si>
  <si>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</si>
  <si>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</si>
  <si>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</si>
  <si>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</si>
  <si>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</si>
  <si>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</si>
  <si>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</si>
  <si>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</si>
  <si>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</si>
  <si>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</si>
  <si>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</si>
  <si>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</si>
  <si>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</si>
  <si>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</si>
  <si>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</si>
  <si>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</si>
  <si>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</si>
  <si>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</si>
  <si>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</si>
  <si>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</si>
  <si>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</si>
  <si>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</si>
  <si>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</si>
  <si>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</si>
  <si>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</si>
  <si>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</si>
  <si>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</si>
  <si>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</si>
  <si>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</si>
  <si>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</si>
  <si>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</si>
  <si>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</si>
  <si>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</si>
  <si>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</si>
  <si>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</si>
  <si>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</si>
  <si>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</si>
  <si>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</si>
  <si>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</si>
  <si>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</si>
  <si>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</si>
  <si>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</si>
  <si>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</si>
  <si>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</si>
  <si>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</si>
  <si>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</si>
  <si>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</si>
  <si>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</si>
  <si>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</si>
  <si>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</si>
  <si>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</si>
  <si>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</si>
  <si>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</si>
  <si>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</si>
  <si>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</si>
  <si>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</si>
  <si>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</si>
  <si>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</si>
  <si>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</si>
  <si>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</si>
  <si>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</si>
  <si>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</si>
  <si>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</si>
  <si>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Волгоградская область</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</si>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</sst>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_р_._-;\-* #,##0_р_._-;_-* &quot;-&quot;??_р_._-;_-@_-"/>
    <numFmt numFmtId="166" formatCode="_-* #,##0.0_р_._-;\-* #,##0.0_р_._-;_-* &quot;-&quot;??_р_._-;_-@_-"/>
  </numFmts>
  <fonts count="16"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u/>
      <sz val="10"/>
      <color theme="10"/>
      <name val="Arial Cyr"/>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164"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12">
    <xf numFmtId="0" fontId="0" fillId="0" borderId="0" xfId="0"/>
    <xf numFmtId="0" fontId="2" fillId="0" borderId="0" xfId="2" applyFont="1" applyAlignment="1">
      <alignment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165" fontId="2" fillId="0" borderId="9" xfId="1" applyNumberFormat="1" applyFont="1" applyFill="1" applyBorder="1" applyAlignment="1">
      <alignment horizontal="center" vertical="center"/>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6" fontId="2" fillId="0" borderId="8" xfId="1" applyNumberFormat="1" applyFont="1" applyFill="1" applyBorder="1" applyAlignment="1">
      <alignment horizontal="center" vertical="center"/>
    </xf>
    <xf numFmtId="166" fontId="2" fillId="0" borderId="0" xfId="1" applyNumberFormat="1" applyFont="1" applyFill="1" applyBorder="1" applyAlignment="1">
      <alignment horizontal="center" vertical="center"/>
    </xf>
    <xf numFmtId="0" fontId="2" fillId="0" borderId="0" xfId="2" applyFont="1"/>
    <xf numFmtId="0" fontId="3" fillId="0" borderId="0" xfId="2" applyFont="1" applyAlignment="1">
      <alignment horizontal="left" wrapText="1" indent="3"/>
    </xf>
    <xf numFmtId="0" fontId="4" fillId="0" borderId="0" xfId="2" applyFont="1" applyAlignment="1">
      <alignment horizontal="center" wrapText="1"/>
    </xf>
    <xf numFmtId="0" fontId="5" fillId="0" borderId="0" xfId="2" applyFont="1"/>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164" fontId="12" fillId="0" borderId="0" xfId="1" applyFont="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12" fillId="0" borderId="19" xfId="3" applyFont="1" applyBorder="1" applyAlignment="1">
      <alignment horizontal="center" vertical="top"/>
    </xf>
    <xf numFmtId="0" fontId="11" fillId="0" borderId="0" xfId="2" applyFont="1"/>
    <xf numFmtId="0" fontId="3" fillId="0" borderId="0" xfId="2" applyFont="1"/>
    <xf numFmtId="0" fontId="2" fillId="0" borderId="0" xfId="2" applyFont="1" applyFill="1" applyAlignment="1">
      <alignment vertical="center"/>
    </xf>
    <xf numFmtId="0" fontId="3" fillId="0" borderId="0" xfId="2" applyFont="1" applyFill="1" applyAlignment="1">
      <alignmen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5" fontId="9" fillId="0" borderId="5" xfId="1" applyNumberFormat="1" applyFont="1" applyFill="1" applyBorder="1" applyAlignment="1">
      <alignment horizontal="center" vertical="center"/>
    </xf>
    <xf numFmtId="165" fontId="9" fillId="0" borderId="6" xfId="1" applyNumberFormat="1" applyFont="1" applyFill="1" applyBorder="1" applyAlignment="1">
      <alignment horizontal="center" vertical="center"/>
    </xf>
    <xf numFmtId="165"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5" fontId="9" fillId="0" borderId="8" xfId="1" applyNumberFormat="1" applyFont="1" applyFill="1" applyBorder="1" applyAlignment="1">
      <alignment horizontal="center" vertical="center"/>
    </xf>
    <xf numFmtId="165" fontId="9" fillId="0" borderId="0" xfId="1" applyNumberFormat="1" applyFont="1" applyFill="1" applyBorder="1" applyAlignment="1">
      <alignment horizontal="center" vertical="center"/>
    </xf>
    <xf numFmtId="165"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6" fontId="2" fillId="0" borderId="5" xfId="1" applyNumberFormat="1" applyFont="1" applyFill="1" applyBorder="1" applyAlignment="1">
      <alignment horizontal="center" vertical="center"/>
    </xf>
    <xf numFmtId="166" fontId="2" fillId="0" borderId="6" xfId="1" applyNumberFormat="1" applyFont="1" applyFill="1" applyBorder="1" applyAlignment="1">
      <alignment horizontal="center" vertical="center"/>
    </xf>
    <xf numFmtId="166" fontId="2" fillId="0" borderId="7" xfId="1" applyNumberFormat="1" applyFont="1" applyFill="1" applyBorder="1" applyAlignment="1">
      <alignment horizontal="center" vertical="center"/>
    </xf>
    <xf numFmtId="166" fontId="2" fillId="0" borderId="8" xfId="2" applyNumberFormat="1" applyFont="1" applyFill="1" applyBorder="1" applyAlignment="1">
      <alignment vertical="center"/>
    </xf>
    <xf numFmtId="166" fontId="2" fillId="0" borderId="0" xfId="2" applyNumberFormat="1" applyFont="1" applyFill="1" applyBorder="1" applyAlignment="1">
      <alignment vertical="center"/>
    </xf>
    <xf numFmtId="166" fontId="2" fillId="0" borderId="9" xfId="2" applyNumberFormat="1" applyFont="1" applyFill="1" applyBorder="1" applyAlignment="1">
      <alignment vertical="center"/>
    </xf>
    <xf numFmtId="166"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6" fontId="2" fillId="0" borderId="10" xfId="1" applyNumberFormat="1" applyFont="1" applyFill="1" applyBorder="1" applyAlignment="1">
      <alignment horizontal="center" vertical="center"/>
    </xf>
    <xf numFmtId="166" fontId="2" fillId="0" borderId="11" xfId="1" applyNumberFormat="1" applyFont="1" applyFill="1" applyBorder="1" applyAlignment="1">
      <alignment horizontal="center" vertical="center"/>
    </xf>
    <xf numFmtId="166" fontId="2" fillId="0" borderId="12" xfId="1" applyNumberFormat="1" applyFont="1" applyFill="1" applyBorder="1" applyAlignment="1">
      <alignment horizontal="center" vertical="center"/>
    </xf>
    <xf numFmtId="0" fontId="11" fillId="0" borderId="0" xfId="2" applyFont="1" applyFill="1" applyAlignment="1">
      <alignment vertical="center"/>
    </xf>
    <xf numFmtId="0" fontId="4" fillId="0" borderId="0" xfId="2" applyFont="1" applyAlignment="1">
      <alignment vertical="center"/>
    </xf>
    <xf numFmtId="0" fontId="1" fillId="0" borderId="0" xfId="2"/>
    <xf numFmtId="0" fontId="1" fillId="0" borderId="0" xfId="2" applyAlignment="1">
      <alignment horizontal="left"/>
    </xf>
    <xf numFmtId="0" fontId="15" fillId="0" borderId="0" xfId="4"/>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tyles" Target="style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6%20&#1075;&#1086;&#1076;/&#1042;&#1086;&#1083;&#1075;&#1086;&#1075;&#1088;&#1072;&#1076;/&#1056;&#1072;&#1089;&#1095;&#1077;&#1090;_&#1042;&#1086;&#1083;&#1075;&#1086;&#1075;&#1088;&#1072;&#1076;-2016/&#1056;&#1072;&#1089;&#1095;&#1077;&#1090;-703-&#1101;_&#1042;&#1086;&#1083;&#1075;&#1086;&#1075;&#1088;&#1072;&#1076;-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10.77.1.6/pls/eas/EIAS_FIL.Download?p_ID=242164016"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эф"/>
      <sheetName val="РУ_26"/>
      <sheetName val="РУ_91"/>
      <sheetName val="комиссии"/>
      <sheetName val="Резервы63сч"/>
      <sheetName val="свод_для сметы"/>
      <sheetName val="свод_аренда"/>
      <sheetName val="Свод_Аморт"/>
      <sheetName val="тарифы2015"/>
      <sheetName val="Исходник"/>
      <sheetName val="НВВ"/>
      <sheetName val="Объемы"/>
      <sheetName val="Объемы_население"/>
      <sheetName val="расчет валовки"/>
      <sheetName val="Резервы_расш"/>
      <sheetName val="Доля ГО"/>
      <sheetName val="Доля неГП"/>
      <sheetName val="Доля Фил"/>
      <sheetName val="станд.кач."/>
      <sheetName val="НИ и УБ"/>
      <sheetName val="Аморт"/>
      <sheetName val="Аренда"/>
      <sheetName val="ОХ_ГО"/>
      <sheetName val="ОХ_Фил"/>
      <sheetName val="Прочие"/>
      <sheetName val="2.1"/>
      <sheetName val="2.2"/>
      <sheetName val="2.3"/>
      <sheetName val="2.4"/>
      <sheetName val="2.5"/>
      <sheetName val="2.6"/>
      <sheetName val="2.7"/>
      <sheetName val="2.8"/>
      <sheetName val="3.1"/>
      <sheetName val="3.2"/>
      <sheetName val="3.3"/>
      <sheetName val="3.4"/>
      <sheetName val="3.5"/>
      <sheetName val="3.6"/>
      <sheetName val="3.7"/>
      <sheetName val="3.8"/>
      <sheetName val="3.9"/>
      <sheetName val="3.10"/>
      <sheetName val="3.11"/>
      <sheetName val="3.12"/>
      <sheetName val="3.13"/>
      <sheetName val="3.14"/>
      <sheetName val="3.15"/>
      <sheetName val="3.16"/>
      <sheetName val="коррект"/>
      <sheetName val="Проверка НВВ"/>
      <sheetName val="сбор НВВ"/>
      <sheetName val="объемы для раскрыт_факт"/>
      <sheetName val="договоры ГП"/>
      <sheetName val="точки"/>
      <sheetName val="3. ГП"/>
      <sheetName val="5. Цен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Форма 9.1"/>
      <sheetName val="Лист1"/>
      <sheetName val="Регионы"/>
      <sheetName val="2008 -2010"/>
    </sheetNames>
    <sheetDataSet>
      <sheetData sheetId="0" refreshError="1"/>
      <sheetData sheetId="1" refreshError="1"/>
      <sheetData sheetId="2" refreshError="1">
        <row r="16">
          <cell r="G16" t="str">
            <v>ГУП СК "Ставрополькоммунэлектро"</v>
          </cell>
        </row>
        <row r="17">
          <cell r="G17" t="str">
            <v>ЗАО  "Самарагорэнергосбыт"</v>
          </cell>
        </row>
        <row r="18">
          <cell r="G18" t="str">
            <v>ЗАО "Балашихинская электросеть"</v>
          </cell>
        </row>
        <row r="19">
          <cell r="G19" t="str">
            <v>ЗАО "Витимэнергосбыт"</v>
          </cell>
        </row>
        <row r="20">
          <cell r="G20" t="str">
            <v>ЗАО "Королевская электросеть"</v>
          </cell>
        </row>
        <row r="21">
          <cell r="G21" t="str">
            <v>ЗАО "Оренбургсельэнергосбыт"</v>
          </cell>
        </row>
        <row r="22">
          <cell r="G22" t="str">
            <v>МП "Городские электрические сети"</v>
          </cell>
        </row>
        <row r="23">
          <cell r="G23" t="str">
            <v>МУП "Волжский энергосбыт"</v>
          </cell>
        </row>
        <row r="24">
          <cell r="G24" t="str">
            <v>МУП "Ивантеевские Электросети"</v>
          </cell>
        </row>
        <row r="25">
          <cell r="G25" t="str">
            <v>МУП "Объединение "Истринские Электросети"</v>
          </cell>
        </row>
        <row r="26">
          <cell r="G26" t="str">
            <v>МУП "Троицкая электросеть"</v>
          </cell>
        </row>
        <row r="27">
          <cell r="G27" t="str">
            <v>МУП "Энергосбыт"</v>
          </cell>
        </row>
        <row r="28">
          <cell r="G28" t="str">
            <v>МУП г.Буденновска "Горэлектросеть"</v>
          </cell>
        </row>
        <row r="29">
          <cell r="G29" t="str">
            <v>ОАО  "Новгородская энергосбытовая компания"</v>
          </cell>
        </row>
        <row r="30">
          <cell r="G30" t="str">
            <v>ОАО "Алтайэнергосбыт"</v>
          </cell>
        </row>
        <row r="31">
          <cell r="G31" t="str">
            <v>ОАО "Амурэнерго"</v>
          </cell>
        </row>
        <row r="32">
          <cell r="G32" t="str">
            <v>ОАО "Архангельская сбытовая компания"</v>
          </cell>
        </row>
        <row r="33">
          <cell r="G33" t="str">
            <v>ОАО "Астраханская энергосбытовая компания"</v>
          </cell>
        </row>
        <row r="34">
          <cell r="G34" t="str">
            <v>ОАО "Барнаульская горэлектросеть"</v>
          </cell>
        </row>
        <row r="35">
          <cell r="G35" t="str">
            <v>ОАО "Башкирэнерго"</v>
          </cell>
        </row>
        <row r="36">
          <cell r="G36" t="str">
            <v>ОАО "Белгородская сбытовая компания"</v>
          </cell>
        </row>
        <row r="37">
          <cell r="G37" t="str">
            <v>ОАО "Брянская сбытовая компания"</v>
          </cell>
        </row>
        <row r="38">
          <cell r="G38" t="str">
            <v>ОАО "Бурятэнергосбыт"</v>
          </cell>
        </row>
        <row r="39">
          <cell r="G39" t="str">
            <v>ОАО "Владимирские коммунальные системы"</v>
          </cell>
        </row>
        <row r="40">
          <cell r="G40" t="str">
            <v>ОАО "Владимирэнергосбыт"</v>
          </cell>
        </row>
        <row r="41">
          <cell r="G41" t="str">
            <v>ОАО "Волгоградэнергосбыт"</v>
          </cell>
        </row>
        <row r="42">
          <cell r="G42" t="str">
            <v>ОАО "Вологодская сбытовая компания"</v>
          </cell>
        </row>
        <row r="43">
          <cell r="G43" t="str">
            <v>ОАО "Воронежская энергосбытовая компания"</v>
          </cell>
        </row>
        <row r="44">
          <cell r="G44" t="str">
            <v>ОАО "Горэлектросети" (г.Ставрополь)</v>
          </cell>
        </row>
        <row r="45">
          <cell r="G45" t="str">
            <v>ОАО "Горэлектросеть" (г.Ессентуки)</v>
          </cell>
        </row>
        <row r="46">
          <cell r="G46" t="str">
            <v>ОАО "Горэлектросеть" (г.Кисловодск)</v>
          </cell>
        </row>
        <row r="47">
          <cell r="G47" t="str">
            <v>ОАО "Дагестанская энергосбытовая компания"</v>
          </cell>
        </row>
        <row r="48">
          <cell r="G48" t="str">
            <v>ОАО "Дальэнерго"</v>
          </cell>
        </row>
        <row r="49">
          <cell r="G49" t="str">
            <v>ОАО "ДЭК"</v>
          </cell>
        </row>
        <row r="50">
          <cell r="G50" t="str">
            <v>ОАО "ЕЭнС"</v>
          </cell>
        </row>
        <row r="51">
          <cell r="G51" t="str">
            <v>ОАО "Ивэнергосбыт"</v>
          </cell>
        </row>
        <row r="52">
          <cell r="G52" t="str">
            <v>ОАО "Ингушэнерго"</v>
          </cell>
        </row>
        <row r="53">
          <cell r="G53" t="str">
            <v>ОАО "Каббалкэнерго"</v>
          </cell>
        </row>
        <row r="54">
          <cell r="G54" t="str">
            <v>ОАО "Калмэнергосбыт"</v>
          </cell>
        </row>
        <row r="55">
          <cell r="G55" t="str">
            <v>ОАО "Калужская сбытовая компания"</v>
          </cell>
        </row>
        <row r="56">
          <cell r="G56" t="str">
            <v>ОАО "Карачаево-Черкесскэнерго"</v>
          </cell>
        </row>
        <row r="57">
          <cell r="G57" t="str">
            <v>ОАО "Карельская энергосбытовая компания"</v>
          </cell>
        </row>
        <row r="58">
          <cell r="G58" t="str">
            <v>ОАО "Кировэнергосбыт"</v>
          </cell>
        </row>
        <row r="59">
          <cell r="G59" t="str">
            <v>ОАО "Колэнергосбыт"</v>
          </cell>
        </row>
        <row r="60">
          <cell r="G60" t="str">
            <v>ОАО "Коми энергосбытовая компания"</v>
          </cell>
        </row>
        <row r="61">
          <cell r="G61" t="str">
            <v>ОАО "Коммунэнерго"</v>
          </cell>
        </row>
        <row r="62">
          <cell r="G62" t="str">
            <v>ОАО "Костромская сбытовая компания"</v>
          </cell>
        </row>
        <row r="63">
          <cell r="G63" t="str">
            <v>ОАО "Красногорская электрическая сеть"</v>
          </cell>
        </row>
        <row r="64">
          <cell r="G64" t="str">
            <v>ОАО "Красноярскэнергосбыт"</v>
          </cell>
        </row>
        <row r="65">
          <cell r="G65" t="str">
            <v>ОАО "Кубаньэнергосбыт"</v>
          </cell>
        </row>
        <row r="66">
          <cell r="G66" t="str">
            <v>ОАО "Кузбассэнергосбыт"</v>
          </cell>
        </row>
        <row r="67">
          <cell r="G67" t="str">
            <v>ОАО "Курская ЭСК"</v>
          </cell>
        </row>
        <row r="68">
          <cell r="G68" t="str">
            <v>ОАО "Курскэнергосбыт"</v>
          </cell>
        </row>
        <row r="69">
          <cell r="G69" t="str">
            <v>ОАО "Липецкая энергосбытовая компания"</v>
          </cell>
        </row>
        <row r="70">
          <cell r="G70" t="str">
            <v>ОАО "Мариэнергосбыт"</v>
          </cell>
        </row>
        <row r="71">
          <cell r="G71" t="str">
            <v>ОАО "Мордовская энергосбытовая компания"</v>
          </cell>
        </row>
        <row r="72">
          <cell r="G72" t="str">
            <v>ОАО "Мосэнергосбыт"</v>
          </cell>
        </row>
        <row r="73">
          <cell r="G73" t="str">
            <v>ОАО "Нижегородская сбытовая компания"</v>
          </cell>
        </row>
        <row r="74">
          <cell r="G74" t="str">
            <v>ОАО "Нурэнерго"</v>
          </cell>
        </row>
        <row r="75">
          <cell r="G75" t="str">
            <v>ОАО "НЭСК"</v>
          </cell>
        </row>
        <row r="76">
          <cell r="G76" t="str">
            <v>ОАО "Омская энергосбытовая компания"</v>
          </cell>
        </row>
        <row r="77">
          <cell r="G77" t="str">
            <v>ОАО "Орелэнергосбыт"</v>
          </cell>
        </row>
        <row r="78">
          <cell r="G78" t="str">
            <v>ОАО "Оренбургэнергосбыт"</v>
          </cell>
        </row>
        <row r="79">
          <cell r="G79" t="str">
            <v>ОАО "Пензенская энергосбытовая компания"</v>
          </cell>
        </row>
        <row r="80">
          <cell r="G80" t="str">
            <v>ОАО "Пермэнергосбыт"</v>
          </cell>
        </row>
        <row r="81">
          <cell r="G81" t="str">
            <v>ОАО "Петербургская сбытовая компания"</v>
          </cell>
        </row>
        <row r="82">
          <cell r="G82" t="str">
            <v>ОАО "Псковэнергосбыт"</v>
          </cell>
        </row>
        <row r="83">
          <cell r="G83" t="str">
            <v>ОАО "Пятигорские электрические сети"</v>
          </cell>
        </row>
        <row r="84">
          <cell r="G84" t="str">
            <v>ОАО "Роскоммунэнерго"</v>
          </cell>
        </row>
        <row r="85">
          <cell r="G85" t="str">
            <v xml:space="preserve">ОАО "Рязанская энергетическая сбытовая компания"  </v>
          </cell>
        </row>
        <row r="86">
          <cell r="G86" t="str">
            <v>ОАО "Самараэнерго"</v>
          </cell>
        </row>
        <row r="87">
          <cell r="G87" t="str">
            <v>ОАО "Саратовэнерго"</v>
          </cell>
        </row>
        <row r="88">
          <cell r="G88" t="str">
            <v>ОАО "Свердловэнергосбыт"</v>
          </cell>
        </row>
        <row r="89">
          <cell r="G89" t="str">
            <v>ОАО "Северная энергетическая компания"</v>
          </cell>
        </row>
        <row r="90">
          <cell r="G90" t="str">
            <v>ОАО "Севкавказэнерго"</v>
          </cell>
        </row>
        <row r="91">
          <cell r="G91" t="str">
            <v>ОАО "СибирьЭнерго"</v>
          </cell>
        </row>
        <row r="92">
          <cell r="G92" t="str">
            <v>ОАО "Смоленскэнергосбыт"</v>
          </cell>
        </row>
        <row r="93">
          <cell r="G93" t="str">
            <v>ОАО "Ставропольэнергосбыт"</v>
          </cell>
        </row>
        <row r="94">
          <cell r="G94" t="str">
            <v>ОАО "Тамбовская областная сбытовая компания"</v>
          </cell>
        </row>
        <row r="95">
          <cell r="G95" t="str">
            <v>ОАО "Тамбовская энергосбытовая компания"</v>
          </cell>
        </row>
        <row r="96">
          <cell r="G96" t="str">
            <v>ОАО "Татэнерго"</v>
          </cell>
        </row>
        <row r="97">
          <cell r="G97" t="str">
            <v>ОАО "Татэнергосбыт"</v>
          </cell>
        </row>
        <row r="98">
          <cell r="G98" t="str">
            <v>ОАО "Тверьэнергосбыт"</v>
          </cell>
        </row>
        <row r="99">
          <cell r="G99" t="str">
            <v>ОАО "Томская энергосбытовая компания"</v>
          </cell>
        </row>
        <row r="100">
          <cell r="G100" t="str">
            <v>ОАО "Тульская сбытовая компания"</v>
          </cell>
        </row>
        <row r="101">
          <cell r="G101" t="str">
            <v>ОАО "Тульская энергосбытовая компания"</v>
          </cell>
        </row>
        <row r="102">
          <cell r="G102" t="str">
            <v>ОАО "Тываэнергосбыт"</v>
          </cell>
        </row>
        <row r="103">
          <cell r="G103" t="str">
            <v>ОАО "Тюменская энергосбытовая компания"</v>
          </cell>
        </row>
        <row r="104">
          <cell r="G104" t="str">
            <v>ОАО "Тюменьэнергосбыт"</v>
          </cell>
        </row>
        <row r="105">
          <cell r="G105" t="str">
            <v>ОАО "Удмуртская энергосбытовая компания"</v>
          </cell>
        </row>
        <row r="106">
          <cell r="G106" t="str">
            <v>ОАО "Ульяновскэнерго"</v>
          </cell>
        </row>
        <row r="107">
          <cell r="G107" t="str">
            <v>ОАО "Хакасэнергосбыт"</v>
          </cell>
        </row>
        <row r="108">
          <cell r="G108" t="str">
            <v>ОАО "Челябэнергосбыт"</v>
          </cell>
        </row>
        <row r="109">
          <cell r="G109" t="str">
            <v>ОАО "Читинская энергосбытовая компания"</v>
          </cell>
        </row>
        <row r="110">
          <cell r="G110" t="str">
            <v>ОАО "Чувашская энергосбытовая компания"</v>
          </cell>
        </row>
        <row r="111">
          <cell r="G111" t="str">
            <v>ОАО "Электросеть" (г.Мытищи)</v>
          </cell>
        </row>
        <row r="112">
          <cell r="G112" t="str">
            <v>ОАО "Энергосбыт Ростовэнерго"</v>
          </cell>
        </row>
        <row r="113">
          <cell r="G113" t="str">
            <v>ОАО "Энергосбыт"</v>
          </cell>
        </row>
        <row r="114">
          <cell r="G114" t="str">
            <v>ОАО "ЮТЭК"</v>
          </cell>
        </row>
        <row r="115">
          <cell r="G115" t="str">
            <v>ОАО "Якутскэнерго"</v>
          </cell>
        </row>
        <row r="116">
          <cell r="G116" t="str">
            <v>ОАО "Янтарьэнерго"</v>
          </cell>
        </row>
        <row r="117">
          <cell r="G117" t="str">
            <v>ОАО "Ярославская сбытовая компания"</v>
          </cell>
        </row>
        <row r="118">
          <cell r="G118" t="str">
            <v>ООО "Абаканэнергосбыт"</v>
          </cell>
        </row>
        <row r="119">
          <cell r="G119" t="str">
            <v>ООО "Арктик-энерго"</v>
          </cell>
        </row>
        <row r="120">
          <cell r="G120" t="str">
            <v>ООО "Ватт-Электросбыт"</v>
          </cell>
        </row>
        <row r="121">
          <cell r="G121" t="str">
            <v>ООО "ВОЛГОГРАДОБЛЭЛЕКТРОСБЫТ"</v>
          </cell>
        </row>
        <row r="122">
          <cell r="G122" t="str">
            <v>ООО "ГЭСК"</v>
          </cell>
        </row>
        <row r="123">
          <cell r="G123" t="str">
            <v>ООО "Донэнергосбыт"</v>
          </cell>
        </row>
        <row r="124">
          <cell r="G124" t="str">
            <v>ООО "Иркутскэнергосбыт"</v>
          </cell>
        </row>
        <row r="125">
          <cell r="G125" t="str">
            <v>ООО "Магнитогорская энергетическая компания"</v>
          </cell>
        </row>
        <row r="126">
          <cell r="G126" t="str">
            <v>ООО "Нижневартовская Энергосбытовая компания"</v>
          </cell>
        </row>
        <row r="127">
          <cell r="G127" t="str">
            <v>ООО "Новгородэнергосбыт"</v>
          </cell>
        </row>
        <row r="128">
          <cell r="G128" t="str">
            <v>ООО "Новомосковская энергосбытовая компания"</v>
          </cell>
        </row>
        <row r="129">
          <cell r="G129" t="str">
            <v>ООО "Новоуральская энергосбытовая компания"</v>
          </cell>
        </row>
        <row r="130">
          <cell r="G130" t="str">
            <v>ООО "Региональная Энергосбытовая Компания"</v>
          </cell>
        </row>
        <row r="131">
          <cell r="G131" t="str">
            <v>ООО "РКС-энерго"</v>
          </cell>
        </row>
        <row r="132">
          <cell r="G132" t="str">
            <v>ООО "Русэнергосбыт М"</v>
          </cell>
        </row>
        <row r="133">
          <cell r="G133" t="str">
            <v>ООО "СПГЭС"</v>
          </cell>
        </row>
        <row r="134">
          <cell r="G134" t="str">
            <v>ООО "Тверьоблэнергосбыт"</v>
          </cell>
        </row>
        <row r="135">
          <cell r="G135" t="str">
            <v>ООО "ТольяттиЭнергоСбыт"</v>
          </cell>
        </row>
        <row r="136">
          <cell r="G136" t="str">
            <v>ООО "Энергосетевая компания"</v>
          </cell>
        </row>
        <row r="137">
          <cell r="G137" t="str">
            <v>ООО «Энергокомфорт». Карелия»</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zoomScaleNormal="100" workbookViewId="0">
      <selection activeCell="B26" sqref="B26"/>
    </sheetView>
  </sheetViews>
  <sheetFormatPr defaultRowHeight="12.75" x14ac:dyDescent="0.2"/>
  <cols>
    <col min="1" max="1" width="41" style="109" bestFit="1" customWidth="1"/>
    <col min="2" max="2" width="31.28515625" style="109" customWidth="1"/>
    <col min="3" max="16384" width="9.140625" style="109"/>
  </cols>
  <sheetData>
    <row r="1" spans="1:2" ht="16.5" x14ac:dyDescent="0.2">
      <c r="A1" s="108" t="s">
        <v>159</v>
      </c>
    </row>
    <row r="2" spans="1:2" ht="16.5" x14ac:dyDescent="0.2">
      <c r="A2" s="108"/>
    </row>
    <row r="3" spans="1:2" ht="15.75" x14ac:dyDescent="0.2">
      <c r="A3" s="1" t="s">
        <v>160</v>
      </c>
      <c r="B3" s="109" t="s">
        <v>161</v>
      </c>
    </row>
    <row r="4" spans="1:2" ht="15.75" x14ac:dyDescent="0.2">
      <c r="A4" s="1"/>
    </row>
    <row r="5" spans="1:2" ht="15.75" x14ac:dyDescent="0.2">
      <c r="A5" s="1" t="s">
        <v>162</v>
      </c>
      <c r="B5" s="109" t="s">
        <v>163</v>
      </c>
    </row>
    <row r="6" spans="1:2" ht="15.75" x14ac:dyDescent="0.2">
      <c r="A6" s="1"/>
    </row>
    <row r="7" spans="1:2" ht="15.75" x14ac:dyDescent="0.2">
      <c r="A7" s="1" t="s">
        <v>164</v>
      </c>
      <c r="B7" s="109" t="s">
        <v>165</v>
      </c>
    </row>
    <row r="8" spans="1:2" ht="15.75" x14ac:dyDescent="0.2">
      <c r="A8" s="1"/>
    </row>
    <row r="9" spans="1:2" ht="15.75" x14ac:dyDescent="0.2">
      <c r="A9" s="1" t="s">
        <v>166</v>
      </c>
      <c r="B9" s="109" t="s">
        <v>165</v>
      </c>
    </row>
    <row r="10" spans="1:2" ht="15.75" x14ac:dyDescent="0.2">
      <c r="A10" s="1"/>
    </row>
    <row r="11" spans="1:2" ht="15.75" x14ac:dyDescent="0.2">
      <c r="A11" s="1" t="s">
        <v>167</v>
      </c>
      <c r="B11" s="110">
        <v>7706284124</v>
      </c>
    </row>
    <row r="12" spans="1:2" ht="15.75" x14ac:dyDescent="0.2">
      <c r="A12" s="1"/>
    </row>
    <row r="13" spans="1:2" ht="15.75" x14ac:dyDescent="0.2">
      <c r="A13" s="1" t="s">
        <v>168</v>
      </c>
      <c r="B13" s="110">
        <v>770801001</v>
      </c>
    </row>
    <row r="14" spans="1:2" ht="15.75" x14ac:dyDescent="0.2">
      <c r="A14" s="1" t="s">
        <v>169</v>
      </c>
      <c r="B14" s="109" t="s">
        <v>170</v>
      </c>
    </row>
    <row r="15" spans="1:2" ht="15.75" x14ac:dyDescent="0.2">
      <c r="A15" s="1"/>
    </row>
    <row r="16" spans="1:2" ht="15.75" x14ac:dyDescent="0.2">
      <c r="A16" s="1" t="s">
        <v>171</v>
      </c>
      <c r="B16" s="111" t="s">
        <v>172</v>
      </c>
    </row>
    <row r="17" spans="1:2" ht="15.75" x14ac:dyDescent="0.2">
      <c r="A17" s="1"/>
    </row>
    <row r="18" spans="1:2" ht="15.75" x14ac:dyDescent="0.2">
      <c r="A18" s="1" t="s">
        <v>173</v>
      </c>
      <c r="B18" s="109" t="s">
        <v>174</v>
      </c>
    </row>
    <row r="19" spans="1:2" ht="15.75" x14ac:dyDescent="0.2">
      <c r="A19" s="1"/>
    </row>
    <row r="20" spans="1:2" ht="15.75" x14ac:dyDescent="0.2">
      <c r="A20" s="1" t="s">
        <v>175</v>
      </c>
      <c r="B20" s="109" t="s">
        <v>176</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view="pageBreakPreview" zoomScale="80" zoomScaleNormal="100" zoomScaleSheetLayoutView="80" workbookViewId="0">
      <pane xSplit="3" ySplit="8" topLeftCell="D75" activePane="bottomRight" state="frozen"/>
      <selection activeCell="B26" sqref="B26"/>
      <selection pane="topRight" activeCell="B26" sqref="B26"/>
      <selection pane="bottomLeft" activeCell="B26" sqref="B26"/>
      <selection pane="bottomRight" activeCell="B26" sqref="B26"/>
    </sheetView>
  </sheetViews>
  <sheetFormatPr defaultColWidth="9.140625" defaultRowHeight="15.75" x14ac:dyDescent="0.2"/>
  <cols>
    <col min="1" max="1" width="9.7109375" style="49" customWidth="1"/>
    <col min="2" max="2" width="53.5703125" style="49" customWidth="1"/>
    <col min="3" max="3" width="12.28515625" style="49" customWidth="1"/>
    <col min="4" max="5" width="27.5703125" style="49" customWidth="1"/>
    <col min="6" max="6" width="24.140625" style="49" customWidth="1"/>
    <col min="7" max="16384" width="9.140625" style="49"/>
  </cols>
  <sheetData>
    <row r="1" spans="1:6" ht="63.75" x14ac:dyDescent="0.2">
      <c r="F1" s="50" t="s">
        <v>0</v>
      </c>
    </row>
    <row r="5" spans="1:6" ht="16.5" x14ac:dyDescent="0.2">
      <c r="A5" s="51" t="s">
        <v>1</v>
      </c>
      <c r="B5" s="52"/>
      <c r="C5" s="52"/>
      <c r="D5" s="52"/>
      <c r="E5" s="52"/>
      <c r="F5" s="52"/>
    </row>
    <row r="6" spans="1:6" x14ac:dyDescent="0.2">
      <c r="C6" s="53" t="s">
        <v>158</v>
      </c>
    </row>
    <row r="7" spans="1:6" ht="16.5" thickBot="1" x14ac:dyDescent="0.25"/>
    <row r="8" spans="1:6" s="58" customFormat="1" ht="48" thickBot="1" x14ac:dyDescent="0.25">
      <c r="A8" s="54" t="s">
        <v>2</v>
      </c>
      <c r="B8" s="55" t="s">
        <v>3</v>
      </c>
      <c r="C8" s="56" t="s">
        <v>4</v>
      </c>
      <c r="D8" s="54" t="s">
        <v>5</v>
      </c>
      <c r="E8" s="55" t="s">
        <v>6</v>
      </c>
      <c r="F8" s="57" t="s">
        <v>7</v>
      </c>
    </row>
    <row r="9" spans="1:6" s="65" customFormat="1" ht="31.5" x14ac:dyDescent="0.2">
      <c r="A9" s="59" t="s">
        <v>8</v>
      </c>
      <c r="B9" s="60" t="s">
        <v>9</v>
      </c>
      <c r="C9" s="61"/>
      <c r="D9" s="62">
        <f>D11+D61+D74</f>
        <v>707561.97600000002</v>
      </c>
      <c r="E9" s="63">
        <f>E11+E61+E74</f>
        <v>793315.60000000009</v>
      </c>
      <c r="F9" s="64">
        <f t="shared" ref="F9" si="0">F11+F61+F74</f>
        <v>706412.65199999989</v>
      </c>
    </row>
    <row r="10" spans="1:6" x14ac:dyDescent="0.2">
      <c r="A10" s="66"/>
      <c r="B10" s="67" t="s">
        <v>10</v>
      </c>
      <c r="C10" s="68"/>
      <c r="D10" s="2"/>
      <c r="E10" s="3"/>
      <c r="F10" s="4"/>
    </row>
    <row r="11" spans="1:6" s="65" customFormat="1" ht="31.5" x14ac:dyDescent="0.2">
      <c r="A11" s="69" t="s">
        <v>11</v>
      </c>
      <c r="B11" s="70" t="s">
        <v>12</v>
      </c>
      <c r="C11" s="71" t="s">
        <v>13</v>
      </c>
      <c r="D11" s="72">
        <f>D12+D15</f>
        <v>2673.009</v>
      </c>
      <c r="E11" s="73">
        <f t="shared" ref="E11:F11" si="1">E12+E15</f>
        <v>2662.7</v>
      </c>
      <c r="F11" s="74">
        <f t="shared" si="1"/>
        <v>2673.009</v>
      </c>
    </row>
    <row r="12" spans="1:6" x14ac:dyDescent="0.2">
      <c r="A12" s="66" t="s">
        <v>14</v>
      </c>
      <c r="B12" s="75" t="s">
        <v>15</v>
      </c>
      <c r="C12" s="68" t="s">
        <v>13</v>
      </c>
      <c r="D12" s="2">
        <f>SUM(D13:D14)</f>
        <v>2673.009</v>
      </c>
      <c r="E12" s="3">
        <f>SUM(E13:E14)</f>
        <v>2662.7</v>
      </c>
      <c r="F12" s="4">
        <f t="shared" ref="F12" si="2">SUM(F13:F14)</f>
        <v>2321.11546</v>
      </c>
    </row>
    <row r="13" spans="1:6" x14ac:dyDescent="0.2">
      <c r="A13" s="66"/>
      <c r="B13" s="76" t="s">
        <v>16</v>
      </c>
      <c r="C13" s="68" t="s">
        <v>13</v>
      </c>
      <c r="D13" s="2">
        <f>D21+D28+D35+D42+D49+D56</f>
        <v>1459.5829999999999</v>
      </c>
      <c r="E13" s="3">
        <f>E21+E28+E35+E42+E49+E56</f>
        <v>1426.8999999999999</v>
      </c>
      <c r="F13" s="4">
        <f t="shared" ref="F13:F14" si="3">F21+F28+F35+F42+F49+F56</f>
        <v>1459.5829999999999</v>
      </c>
    </row>
    <row r="14" spans="1:6" x14ac:dyDescent="0.2">
      <c r="A14" s="66"/>
      <c r="B14" s="76" t="s">
        <v>17</v>
      </c>
      <c r="C14" s="68" t="s">
        <v>13</v>
      </c>
      <c r="D14" s="2">
        <f>D22+D29+D36+D43+D50+D57</f>
        <v>1213.4259999999999</v>
      </c>
      <c r="E14" s="3">
        <f>E22+E29+E36+E43+E50+E57</f>
        <v>1235.8000000000002</v>
      </c>
      <c r="F14" s="4">
        <f t="shared" si="3"/>
        <v>861.53246000000001</v>
      </c>
    </row>
    <row r="15" spans="1:6" x14ac:dyDescent="0.2">
      <c r="A15" s="66" t="s">
        <v>18</v>
      </c>
      <c r="B15" s="75" t="s">
        <v>19</v>
      </c>
      <c r="C15" s="68" t="s">
        <v>13</v>
      </c>
      <c r="D15" s="2">
        <f>SUM(D16:D17)</f>
        <v>0</v>
      </c>
      <c r="E15" s="3">
        <f>SUM(E16:E17)</f>
        <v>0</v>
      </c>
      <c r="F15" s="4">
        <f t="shared" ref="F15" si="4">SUM(F16:F17)</f>
        <v>351.89354000000009</v>
      </c>
    </row>
    <row r="16" spans="1:6" x14ac:dyDescent="0.2">
      <c r="A16" s="66"/>
      <c r="B16" s="76" t="s">
        <v>16</v>
      </c>
      <c r="C16" s="68" t="s">
        <v>13</v>
      </c>
      <c r="D16" s="2">
        <f>D24+D31+D38+D45+D52+D59</f>
        <v>0</v>
      </c>
      <c r="E16" s="3">
        <f>E24+E31+E38+E45+E52+E59</f>
        <v>0</v>
      </c>
      <c r="F16" s="4">
        <f t="shared" ref="F16:F17" si="5">F24+F31+F38+F45+F52+F59</f>
        <v>0</v>
      </c>
    </row>
    <row r="17" spans="1:6" x14ac:dyDescent="0.2">
      <c r="A17" s="66"/>
      <c r="B17" s="76" t="s">
        <v>17</v>
      </c>
      <c r="C17" s="68" t="s">
        <v>13</v>
      </c>
      <c r="D17" s="2">
        <f>D25+D32+D39+D46+D53+D60</f>
        <v>0</v>
      </c>
      <c r="E17" s="3">
        <f>E25+E32+E39+E46+E53+E60</f>
        <v>0</v>
      </c>
      <c r="F17" s="4">
        <f t="shared" si="5"/>
        <v>351.89354000000009</v>
      </c>
    </row>
    <row r="18" spans="1:6" x14ac:dyDescent="0.2">
      <c r="A18" s="66"/>
      <c r="B18" s="67" t="s">
        <v>10</v>
      </c>
      <c r="C18" s="68" t="s">
        <v>13</v>
      </c>
      <c r="D18" s="2"/>
      <c r="E18" s="3"/>
      <c r="F18" s="4"/>
    </row>
    <row r="19" spans="1:6" ht="78.75" x14ac:dyDescent="0.2">
      <c r="A19" s="66" t="s">
        <v>20</v>
      </c>
      <c r="B19" s="67" t="s">
        <v>21</v>
      </c>
      <c r="C19" s="68" t="s">
        <v>13</v>
      </c>
      <c r="D19" s="2">
        <f>D20+D23</f>
        <v>2181.6329999999998</v>
      </c>
      <c r="E19" s="3">
        <f>E20+E23</f>
        <v>1547.3150630249293</v>
      </c>
      <c r="F19" s="4">
        <f t="shared" ref="F19" si="6">F20+F23</f>
        <v>2181.6330000000003</v>
      </c>
    </row>
    <row r="20" spans="1:6" x14ac:dyDescent="0.2">
      <c r="A20" s="66" t="s">
        <v>22</v>
      </c>
      <c r="B20" s="75" t="s">
        <v>15</v>
      </c>
      <c r="C20" s="68" t="s">
        <v>13</v>
      </c>
      <c r="D20" s="2">
        <f>SUM(D21:D22)</f>
        <v>2181.6329999999998</v>
      </c>
      <c r="E20" s="3">
        <f>SUM(E21:E22)</f>
        <v>1547.3150630249293</v>
      </c>
      <c r="F20" s="4">
        <f t="shared" ref="F20" si="7">SUM(F21:F22)</f>
        <v>1884.4079400000001</v>
      </c>
    </row>
    <row r="21" spans="1:6" x14ac:dyDescent="0.2">
      <c r="A21" s="66"/>
      <c r="B21" s="76" t="s">
        <v>16</v>
      </c>
      <c r="C21" s="68" t="s">
        <v>13</v>
      </c>
      <c r="D21" s="2">
        <v>1156.7190000000001</v>
      </c>
      <c r="E21" s="3">
        <v>815.57720667995261</v>
      </c>
      <c r="F21" s="4">
        <v>1156.7190000000001</v>
      </c>
    </row>
    <row r="22" spans="1:6" x14ac:dyDescent="0.2">
      <c r="A22" s="66"/>
      <c r="B22" s="76" t="s">
        <v>17</v>
      </c>
      <c r="C22" s="68" t="s">
        <v>13</v>
      </c>
      <c r="D22" s="2">
        <v>1024.914</v>
      </c>
      <c r="E22" s="3">
        <v>731.73785634497676</v>
      </c>
      <c r="F22" s="4">
        <v>727.68894</v>
      </c>
    </row>
    <row r="23" spans="1:6" x14ac:dyDescent="0.2">
      <c r="A23" s="66" t="s">
        <v>23</v>
      </c>
      <c r="B23" s="75" t="s">
        <v>19</v>
      </c>
      <c r="C23" s="68" t="s">
        <v>13</v>
      </c>
      <c r="D23" s="2">
        <f>SUM(D24:D25)</f>
        <v>0</v>
      </c>
      <c r="E23" s="3">
        <f>SUM(E24:E25)</f>
        <v>0</v>
      </c>
      <c r="F23" s="4">
        <f t="shared" ref="F23" si="8">SUM(F24:F25)</f>
        <v>297.2250600000001</v>
      </c>
    </row>
    <row r="24" spans="1:6" x14ac:dyDescent="0.2">
      <c r="A24" s="66"/>
      <c r="B24" s="76" t="s">
        <v>16</v>
      </c>
      <c r="C24" s="68" t="s">
        <v>13</v>
      </c>
      <c r="D24" s="2">
        <v>0</v>
      </c>
      <c r="E24" s="3">
        <v>0</v>
      </c>
      <c r="F24" s="4">
        <v>0</v>
      </c>
    </row>
    <row r="25" spans="1:6" x14ac:dyDescent="0.2">
      <c r="A25" s="66"/>
      <c r="B25" s="76" t="s">
        <v>17</v>
      </c>
      <c r="C25" s="68" t="s">
        <v>13</v>
      </c>
      <c r="D25" s="2">
        <v>0</v>
      </c>
      <c r="E25" s="3">
        <v>0</v>
      </c>
      <c r="F25" s="4">
        <v>297.2250600000001</v>
      </c>
    </row>
    <row r="26" spans="1:6" ht="63" x14ac:dyDescent="0.2">
      <c r="A26" s="66" t="s">
        <v>24</v>
      </c>
      <c r="B26" s="67" t="s">
        <v>25</v>
      </c>
      <c r="C26" s="68" t="s">
        <v>13</v>
      </c>
      <c r="D26" s="2">
        <f>D27+D30</f>
        <v>56.145839615583895</v>
      </c>
      <c r="E26" s="3">
        <f t="shared" ref="E26:F26" si="9">E27+E30</f>
        <v>144.10372426266133</v>
      </c>
      <c r="F26" s="4">
        <f t="shared" si="9"/>
        <v>55.497</v>
      </c>
    </row>
    <row r="27" spans="1:6" x14ac:dyDescent="0.2">
      <c r="A27" s="66" t="s">
        <v>26</v>
      </c>
      <c r="B27" s="75" t="s">
        <v>15</v>
      </c>
      <c r="C27" s="68" t="s">
        <v>13</v>
      </c>
      <c r="D27" s="2">
        <f>SUM(D28:D29)</f>
        <v>56.145839615583895</v>
      </c>
      <c r="E27" s="3">
        <f t="shared" ref="E27:F27" si="10">SUM(E28:E29)</f>
        <v>144.10372426266133</v>
      </c>
      <c r="F27" s="4">
        <f t="shared" si="10"/>
        <v>47.458199999999998</v>
      </c>
    </row>
    <row r="28" spans="1:6" x14ac:dyDescent="0.2">
      <c r="A28" s="66"/>
      <c r="B28" s="76" t="s">
        <v>16</v>
      </c>
      <c r="C28" s="68" t="s">
        <v>13</v>
      </c>
      <c r="D28" s="2">
        <v>28.425839615583897</v>
      </c>
      <c r="E28" s="3">
        <v>67.862782623171285</v>
      </c>
      <c r="F28" s="4">
        <v>27.777000000000001</v>
      </c>
    </row>
    <row r="29" spans="1:6" x14ac:dyDescent="0.2">
      <c r="A29" s="66"/>
      <c r="B29" s="76" t="s">
        <v>17</v>
      </c>
      <c r="C29" s="68" t="s">
        <v>13</v>
      </c>
      <c r="D29" s="2">
        <v>27.72</v>
      </c>
      <c r="E29" s="3">
        <v>76.24094163949006</v>
      </c>
      <c r="F29" s="4">
        <v>19.681199999999997</v>
      </c>
    </row>
    <row r="30" spans="1:6" x14ac:dyDescent="0.2">
      <c r="A30" s="66" t="s">
        <v>27</v>
      </c>
      <c r="B30" s="75" t="s">
        <v>19</v>
      </c>
      <c r="C30" s="68" t="s">
        <v>13</v>
      </c>
      <c r="D30" s="2">
        <f>SUM(D31:D32)</f>
        <v>0</v>
      </c>
      <c r="E30" s="3">
        <f t="shared" ref="E30:F30" si="11">SUM(E31:E32)</f>
        <v>0</v>
      </c>
      <c r="F30" s="4">
        <f t="shared" si="11"/>
        <v>8.0388000000000019</v>
      </c>
    </row>
    <row r="31" spans="1:6" x14ac:dyDescent="0.2">
      <c r="A31" s="66"/>
      <c r="B31" s="76" t="s">
        <v>16</v>
      </c>
      <c r="C31" s="68" t="s">
        <v>13</v>
      </c>
      <c r="D31" s="2">
        <v>0</v>
      </c>
      <c r="E31" s="3">
        <v>0</v>
      </c>
      <c r="F31" s="4">
        <v>0</v>
      </c>
    </row>
    <row r="32" spans="1:6" x14ac:dyDescent="0.2">
      <c r="A32" s="66"/>
      <c r="B32" s="76" t="s">
        <v>17</v>
      </c>
      <c r="C32" s="68" t="s">
        <v>13</v>
      </c>
      <c r="D32" s="2">
        <v>0</v>
      </c>
      <c r="E32" s="3">
        <v>0</v>
      </c>
      <c r="F32" s="4">
        <v>8.0388000000000019</v>
      </c>
    </row>
    <row r="33" spans="1:6" ht="78.75" x14ac:dyDescent="0.2">
      <c r="A33" s="66" t="s">
        <v>28</v>
      </c>
      <c r="B33" s="67" t="s">
        <v>29</v>
      </c>
      <c r="C33" s="68" t="s">
        <v>13</v>
      </c>
      <c r="D33" s="2">
        <f>D34+D37</f>
        <v>0</v>
      </c>
      <c r="E33" s="3">
        <f t="shared" ref="E33:F33" si="12">E34+E37</f>
        <v>0</v>
      </c>
      <c r="F33" s="4">
        <f t="shared" si="12"/>
        <v>0</v>
      </c>
    </row>
    <row r="34" spans="1:6" x14ac:dyDescent="0.2">
      <c r="A34" s="66" t="s">
        <v>30</v>
      </c>
      <c r="B34" s="75" t="s">
        <v>15</v>
      </c>
      <c r="C34" s="68" t="s">
        <v>13</v>
      </c>
      <c r="D34" s="2">
        <f>SUM(D35:D36)</f>
        <v>0</v>
      </c>
      <c r="E34" s="3">
        <f t="shared" ref="E34:F34" si="13">SUM(E35:E36)</f>
        <v>0</v>
      </c>
      <c r="F34" s="4">
        <f t="shared" si="13"/>
        <v>0</v>
      </c>
    </row>
    <row r="35" spans="1:6" x14ac:dyDescent="0.2">
      <c r="A35" s="66"/>
      <c r="B35" s="76" t="s">
        <v>16</v>
      </c>
      <c r="C35" s="68" t="s">
        <v>13</v>
      </c>
      <c r="D35" s="2">
        <v>0</v>
      </c>
      <c r="E35" s="3">
        <v>0</v>
      </c>
      <c r="F35" s="4">
        <v>0</v>
      </c>
    </row>
    <row r="36" spans="1:6" x14ac:dyDescent="0.2">
      <c r="A36" s="66"/>
      <c r="B36" s="76" t="s">
        <v>17</v>
      </c>
      <c r="C36" s="68" t="s">
        <v>13</v>
      </c>
      <c r="D36" s="2">
        <v>0</v>
      </c>
      <c r="E36" s="3">
        <v>0</v>
      </c>
      <c r="F36" s="4">
        <v>0</v>
      </c>
    </row>
    <row r="37" spans="1:6" x14ac:dyDescent="0.2">
      <c r="A37" s="66" t="s">
        <v>31</v>
      </c>
      <c r="B37" s="75" t="s">
        <v>19</v>
      </c>
      <c r="C37" s="68" t="s">
        <v>13</v>
      </c>
      <c r="D37" s="2">
        <f>SUM(D38:D39)</f>
        <v>0</v>
      </c>
      <c r="E37" s="3">
        <f t="shared" ref="E37:F37" si="14">SUM(E38:E39)</f>
        <v>0</v>
      </c>
      <c r="F37" s="4">
        <f t="shared" si="14"/>
        <v>0</v>
      </c>
    </row>
    <row r="38" spans="1:6" x14ac:dyDescent="0.2">
      <c r="A38" s="66"/>
      <c r="B38" s="76" t="s">
        <v>16</v>
      </c>
      <c r="C38" s="68" t="s">
        <v>13</v>
      </c>
      <c r="D38" s="2">
        <v>0</v>
      </c>
      <c r="E38" s="3">
        <v>0</v>
      </c>
      <c r="F38" s="4">
        <v>0</v>
      </c>
    </row>
    <row r="39" spans="1:6" x14ac:dyDescent="0.2">
      <c r="A39" s="66"/>
      <c r="B39" s="76" t="s">
        <v>17</v>
      </c>
      <c r="C39" s="68" t="s">
        <v>13</v>
      </c>
      <c r="D39" s="2">
        <v>0</v>
      </c>
      <c r="E39" s="3">
        <v>0</v>
      </c>
      <c r="F39" s="4">
        <v>0</v>
      </c>
    </row>
    <row r="40" spans="1:6" ht="78.75" x14ac:dyDescent="0.2">
      <c r="A40" s="66" t="s">
        <v>32</v>
      </c>
      <c r="B40" s="67" t="s">
        <v>33</v>
      </c>
      <c r="C40" s="68" t="s">
        <v>13</v>
      </c>
      <c r="D40" s="2">
        <f>D41+D44</f>
        <v>0</v>
      </c>
      <c r="E40" s="3">
        <f t="shared" ref="E40:F40" si="15">E41+E44</f>
        <v>0</v>
      </c>
      <c r="F40" s="4">
        <f t="shared" si="15"/>
        <v>0</v>
      </c>
    </row>
    <row r="41" spans="1:6" x14ac:dyDescent="0.2">
      <c r="A41" s="66" t="s">
        <v>34</v>
      </c>
      <c r="B41" s="75" t="s">
        <v>15</v>
      </c>
      <c r="C41" s="68" t="s">
        <v>13</v>
      </c>
      <c r="D41" s="2">
        <f>SUM(D42:D43)</f>
        <v>0</v>
      </c>
      <c r="E41" s="3">
        <f t="shared" ref="E41:F41" si="16">SUM(E42:E43)</f>
        <v>0</v>
      </c>
      <c r="F41" s="4">
        <f t="shared" si="16"/>
        <v>0</v>
      </c>
    </row>
    <row r="42" spans="1:6" x14ac:dyDescent="0.2">
      <c r="A42" s="66"/>
      <c r="B42" s="76" t="s">
        <v>16</v>
      </c>
      <c r="C42" s="68" t="s">
        <v>13</v>
      </c>
      <c r="D42" s="2">
        <v>0</v>
      </c>
      <c r="E42" s="3">
        <v>0</v>
      </c>
      <c r="F42" s="4">
        <v>0</v>
      </c>
    </row>
    <row r="43" spans="1:6" x14ac:dyDescent="0.2">
      <c r="A43" s="66"/>
      <c r="B43" s="76" t="s">
        <v>17</v>
      </c>
      <c r="C43" s="68" t="s">
        <v>13</v>
      </c>
      <c r="D43" s="2">
        <v>0</v>
      </c>
      <c r="E43" s="3">
        <v>0</v>
      </c>
      <c r="F43" s="4">
        <v>0</v>
      </c>
    </row>
    <row r="44" spans="1:6" x14ac:dyDescent="0.2">
      <c r="A44" s="66" t="s">
        <v>35</v>
      </c>
      <c r="B44" s="75" t="s">
        <v>19</v>
      </c>
      <c r="C44" s="68" t="s">
        <v>13</v>
      </c>
      <c r="D44" s="2">
        <f>SUM(D45:D46)</f>
        <v>0</v>
      </c>
      <c r="E44" s="3">
        <f t="shared" ref="E44:F44" si="17">SUM(E45:E46)</f>
        <v>0</v>
      </c>
      <c r="F44" s="4">
        <f t="shared" si="17"/>
        <v>0</v>
      </c>
    </row>
    <row r="45" spans="1:6" x14ac:dyDescent="0.2">
      <c r="A45" s="66"/>
      <c r="B45" s="76" t="s">
        <v>16</v>
      </c>
      <c r="C45" s="68" t="s">
        <v>13</v>
      </c>
      <c r="D45" s="2">
        <v>0</v>
      </c>
      <c r="E45" s="3">
        <v>0</v>
      </c>
      <c r="F45" s="4">
        <v>0</v>
      </c>
    </row>
    <row r="46" spans="1:6" s="77" customFormat="1" x14ac:dyDescent="0.2">
      <c r="A46" s="66"/>
      <c r="B46" s="76" t="s">
        <v>17</v>
      </c>
      <c r="C46" s="68" t="s">
        <v>13</v>
      </c>
      <c r="D46" s="2">
        <v>0</v>
      </c>
      <c r="E46" s="3">
        <v>0</v>
      </c>
      <c r="F46" s="4">
        <v>0</v>
      </c>
    </row>
    <row r="47" spans="1:6" s="77" customFormat="1" ht="31.5" x14ac:dyDescent="0.2">
      <c r="A47" s="66" t="s">
        <v>36</v>
      </c>
      <c r="B47" s="67" t="s">
        <v>37</v>
      </c>
      <c r="C47" s="68" t="s">
        <v>13</v>
      </c>
      <c r="D47" s="2">
        <f>D48+D51</f>
        <v>393.41064759403378</v>
      </c>
      <c r="E47" s="3">
        <f t="shared" ref="E47:F47" si="18">E48+E51</f>
        <v>930.05816643116384</v>
      </c>
      <c r="F47" s="4">
        <f t="shared" si="18"/>
        <v>394.82399999999984</v>
      </c>
    </row>
    <row r="48" spans="1:6" s="77" customFormat="1" x14ac:dyDescent="0.2">
      <c r="A48" s="66" t="s">
        <v>38</v>
      </c>
      <c r="B48" s="75" t="s">
        <v>15</v>
      </c>
      <c r="C48" s="68" t="s">
        <v>13</v>
      </c>
      <c r="D48" s="2">
        <f>SUM(D49:D50)</f>
        <v>393.41064759403378</v>
      </c>
      <c r="E48" s="3">
        <f t="shared" ref="E48:F48" si="19">SUM(E49:E50)</f>
        <v>930.05816643116384</v>
      </c>
      <c r="F48" s="4">
        <f t="shared" si="19"/>
        <v>350.60885999999982</v>
      </c>
    </row>
    <row r="49" spans="1:6" s="77" customFormat="1" x14ac:dyDescent="0.2">
      <c r="A49" s="66"/>
      <c r="B49" s="76" t="s">
        <v>16</v>
      </c>
      <c r="C49" s="68" t="s">
        <v>13</v>
      </c>
      <c r="D49" s="2">
        <v>240.94464759403374</v>
      </c>
      <c r="E49" s="3">
        <v>510.7164850456482</v>
      </c>
      <c r="F49" s="4">
        <v>242.35799999999981</v>
      </c>
    </row>
    <row r="50" spans="1:6" x14ac:dyDescent="0.2">
      <c r="A50" s="66"/>
      <c r="B50" s="76" t="s">
        <v>17</v>
      </c>
      <c r="C50" s="68" t="s">
        <v>13</v>
      </c>
      <c r="D50" s="2">
        <v>152.46600000000001</v>
      </c>
      <c r="E50" s="3">
        <v>419.34168138551564</v>
      </c>
      <c r="F50" s="4">
        <v>108.25086</v>
      </c>
    </row>
    <row r="51" spans="1:6" x14ac:dyDescent="0.2">
      <c r="A51" s="66" t="s">
        <v>39</v>
      </c>
      <c r="B51" s="75" t="s">
        <v>19</v>
      </c>
      <c r="C51" s="68" t="s">
        <v>13</v>
      </c>
      <c r="D51" s="2">
        <f>SUM(D52:D53)</f>
        <v>0</v>
      </c>
      <c r="E51" s="3">
        <f t="shared" ref="E51:F51" si="20">SUM(E52:E53)</f>
        <v>0</v>
      </c>
      <c r="F51" s="4">
        <f t="shared" si="20"/>
        <v>44.215140000000012</v>
      </c>
    </row>
    <row r="52" spans="1:6" x14ac:dyDescent="0.2">
      <c r="A52" s="66"/>
      <c r="B52" s="76" t="s">
        <v>16</v>
      </c>
      <c r="C52" s="68" t="s">
        <v>13</v>
      </c>
      <c r="D52" s="2">
        <v>0</v>
      </c>
      <c r="E52" s="3">
        <v>0</v>
      </c>
      <c r="F52" s="4">
        <v>0</v>
      </c>
    </row>
    <row r="53" spans="1:6" x14ac:dyDescent="0.2">
      <c r="A53" s="66"/>
      <c r="B53" s="76" t="s">
        <v>17</v>
      </c>
      <c r="C53" s="68" t="s">
        <v>13</v>
      </c>
      <c r="D53" s="2">
        <v>0</v>
      </c>
      <c r="E53" s="3">
        <v>0</v>
      </c>
      <c r="F53" s="4">
        <v>44.215140000000012</v>
      </c>
    </row>
    <row r="54" spans="1:6" x14ac:dyDescent="0.2">
      <c r="A54" s="66" t="s">
        <v>40</v>
      </c>
      <c r="B54" s="67" t="s">
        <v>41</v>
      </c>
      <c r="C54" s="68" t="s">
        <v>13</v>
      </c>
      <c r="D54" s="2">
        <f>D55+D58</f>
        <v>41.819512790382163</v>
      </c>
      <c r="E54" s="3">
        <f t="shared" ref="E54:F54" si="21">E55+E58</f>
        <v>41.223046281245665</v>
      </c>
      <c r="F54" s="4">
        <f t="shared" si="21"/>
        <v>41.055000000000007</v>
      </c>
    </row>
    <row r="55" spans="1:6" x14ac:dyDescent="0.2">
      <c r="A55" s="66" t="s">
        <v>42</v>
      </c>
      <c r="B55" s="75" t="s">
        <v>15</v>
      </c>
      <c r="C55" s="68" t="s">
        <v>13</v>
      </c>
      <c r="D55" s="2">
        <f>SUM(D56:D57)</f>
        <v>41.819512790382163</v>
      </c>
      <c r="E55" s="3">
        <f t="shared" ref="E55:F55" si="22">SUM(E56:E57)</f>
        <v>41.223046281245665</v>
      </c>
      <c r="F55" s="4">
        <f t="shared" si="22"/>
        <v>38.640460000000004</v>
      </c>
    </row>
    <row r="56" spans="1:6" x14ac:dyDescent="0.2">
      <c r="A56" s="66"/>
      <c r="B56" s="76" t="s">
        <v>16</v>
      </c>
      <c r="C56" s="68" t="s">
        <v>13</v>
      </c>
      <c r="D56" s="2">
        <v>33.493512790382162</v>
      </c>
      <c r="E56" s="3">
        <v>32.743525651227849</v>
      </c>
      <c r="F56" s="4">
        <v>32.729000000000006</v>
      </c>
    </row>
    <row r="57" spans="1:6" x14ac:dyDescent="0.2">
      <c r="A57" s="66"/>
      <c r="B57" s="76" t="s">
        <v>17</v>
      </c>
      <c r="C57" s="68" t="s">
        <v>13</v>
      </c>
      <c r="D57" s="2">
        <v>8.3260000000000005</v>
      </c>
      <c r="E57" s="3">
        <v>8.4795206300178165</v>
      </c>
      <c r="F57" s="4">
        <v>5.911459999999999</v>
      </c>
    </row>
    <row r="58" spans="1:6" x14ac:dyDescent="0.2">
      <c r="A58" s="66" t="s">
        <v>43</v>
      </c>
      <c r="B58" s="75" t="s">
        <v>19</v>
      </c>
      <c r="C58" s="68" t="s">
        <v>13</v>
      </c>
      <c r="D58" s="2">
        <f>SUM(D59:D60)</f>
        <v>0</v>
      </c>
      <c r="E58" s="3">
        <f t="shared" ref="E58:F58" si="23">SUM(E59:E60)</f>
        <v>0</v>
      </c>
      <c r="F58" s="4">
        <f t="shared" si="23"/>
        <v>2.4145400000000006</v>
      </c>
    </row>
    <row r="59" spans="1:6" x14ac:dyDescent="0.2">
      <c r="A59" s="66"/>
      <c r="B59" s="76" t="s">
        <v>16</v>
      </c>
      <c r="C59" s="68" t="s">
        <v>13</v>
      </c>
      <c r="D59" s="2">
        <v>0</v>
      </c>
      <c r="E59" s="3">
        <v>0</v>
      </c>
      <c r="F59" s="4">
        <v>0</v>
      </c>
    </row>
    <row r="60" spans="1:6" x14ac:dyDescent="0.2">
      <c r="A60" s="66"/>
      <c r="B60" s="76" t="s">
        <v>17</v>
      </c>
      <c r="C60" s="68" t="s">
        <v>13</v>
      </c>
      <c r="D60" s="2">
        <v>0</v>
      </c>
      <c r="E60" s="3">
        <v>0</v>
      </c>
      <c r="F60" s="4">
        <v>2.4145400000000006</v>
      </c>
    </row>
    <row r="61" spans="1:6" s="65" customFormat="1" ht="63" x14ac:dyDescent="0.2">
      <c r="A61" s="69" t="s">
        <v>44</v>
      </c>
      <c r="B61" s="70" t="s">
        <v>45</v>
      </c>
      <c r="C61" s="71" t="s">
        <v>13</v>
      </c>
      <c r="D61" s="72">
        <f>D62+D65+D68+D71</f>
        <v>696477.39500000002</v>
      </c>
      <c r="E61" s="73">
        <f t="shared" ref="E61:F61" si="24">E62+E65+E68+E71</f>
        <v>784302.90000000014</v>
      </c>
      <c r="F61" s="74">
        <f t="shared" si="24"/>
        <v>695309.64299999992</v>
      </c>
    </row>
    <row r="62" spans="1:6" x14ac:dyDescent="0.2">
      <c r="A62" s="66"/>
      <c r="B62" s="67" t="s">
        <v>46</v>
      </c>
      <c r="C62" s="68" t="s">
        <v>13</v>
      </c>
      <c r="D62" s="2">
        <f>D63+D64</f>
        <v>3717.4140000000002</v>
      </c>
      <c r="E62" s="3">
        <f t="shared" ref="E62:F62" si="25">E63+E64</f>
        <v>2494.8661912340908</v>
      </c>
      <c r="F62" s="4">
        <f t="shared" si="25"/>
        <v>3947.3379999999997</v>
      </c>
    </row>
    <row r="63" spans="1:6" x14ac:dyDescent="0.2">
      <c r="A63" s="66"/>
      <c r="B63" s="76" t="s">
        <v>16</v>
      </c>
      <c r="C63" s="68" t="s">
        <v>13</v>
      </c>
      <c r="D63" s="2">
        <v>2050.4160000000002</v>
      </c>
      <c r="E63" s="3">
        <v>1428.6228575830551</v>
      </c>
      <c r="F63" s="4">
        <v>2298.3239999999996</v>
      </c>
    </row>
    <row r="64" spans="1:6" x14ac:dyDescent="0.2">
      <c r="A64" s="66"/>
      <c r="B64" s="76" t="s">
        <v>17</v>
      </c>
      <c r="C64" s="68" t="s">
        <v>13</v>
      </c>
      <c r="D64" s="2">
        <v>1666.998</v>
      </c>
      <c r="E64" s="3">
        <v>1066.2433336510358</v>
      </c>
      <c r="F64" s="4">
        <v>1649.0140000000001</v>
      </c>
    </row>
    <row r="65" spans="1:6" x14ac:dyDescent="0.2">
      <c r="A65" s="66"/>
      <c r="B65" s="67" t="s">
        <v>47</v>
      </c>
      <c r="C65" s="68" t="s">
        <v>13</v>
      </c>
      <c r="D65" s="2">
        <f>D66+D67</f>
        <v>2189.4490000000001</v>
      </c>
      <c r="E65" s="3">
        <f t="shared" ref="E65:F65" si="26">E66+E67</f>
        <v>3008.1702340016273</v>
      </c>
      <c r="F65" s="4">
        <f t="shared" si="26"/>
        <v>2532.1050000000005</v>
      </c>
    </row>
    <row r="66" spans="1:6" x14ac:dyDescent="0.2">
      <c r="A66" s="66"/>
      <c r="B66" s="76" t="s">
        <v>16</v>
      </c>
      <c r="C66" s="68" t="s">
        <v>13</v>
      </c>
      <c r="D66" s="2">
        <v>890.27499999999998</v>
      </c>
      <c r="E66" s="3">
        <v>1510.6871258087895</v>
      </c>
      <c r="F66" s="4">
        <v>1214.3940000000002</v>
      </c>
    </row>
    <row r="67" spans="1:6" x14ac:dyDescent="0.2">
      <c r="A67" s="66"/>
      <c r="B67" s="76" t="s">
        <v>17</v>
      </c>
      <c r="C67" s="68" t="s">
        <v>13</v>
      </c>
      <c r="D67" s="2">
        <v>1299.174</v>
      </c>
      <c r="E67" s="3">
        <v>1497.4831081928378</v>
      </c>
      <c r="F67" s="4">
        <v>1317.711</v>
      </c>
    </row>
    <row r="68" spans="1:6" x14ac:dyDescent="0.2">
      <c r="A68" s="66"/>
      <c r="B68" s="67" t="s">
        <v>48</v>
      </c>
      <c r="C68" s="68" t="s">
        <v>13</v>
      </c>
      <c r="D68" s="2">
        <f>D69+D70</f>
        <v>101455.56899999999</v>
      </c>
      <c r="E68" s="3">
        <f t="shared" ref="E68:F68" si="27">E69+E70</f>
        <v>0</v>
      </c>
      <c r="F68" s="4">
        <f t="shared" si="27"/>
        <v>109201.51</v>
      </c>
    </row>
    <row r="69" spans="1:6" x14ac:dyDescent="0.2">
      <c r="A69" s="66"/>
      <c r="B69" s="76" t="s">
        <v>16</v>
      </c>
      <c r="C69" s="68" t="s">
        <v>13</v>
      </c>
      <c r="D69" s="2">
        <v>39266.258999999998</v>
      </c>
      <c r="E69" s="3">
        <v>0</v>
      </c>
      <c r="F69" s="4">
        <v>54954.400999999998</v>
      </c>
    </row>
    <row r="70" spans="1:6" x14ac:dyDescent="0.2">
      <c r="A70" s="66"/>
      <c r="B70" s="76" t="s">
        <v>17</v>
      </c>
      <c r="C70" s="68" t="s">
        <v>13</v>
      </c>
      <c r="D70" s="2">
        <v>62189.31</v>
      </c>
      <c r="E70" s="3">
        <v>0</v>
      </c>
      <c r="F70" s="4">
        <v>54247.108999999997</v>
      </c>
    </row>
    <row r="71" spans="1:6" x14ac:dyDescent="0.2">
      <c r="A71" s="66"/>
      <c r="B71" s="67" t="s">
        <v>49</v>
      </c>
      <c r="C71" s="68" t="s">
        <v>13</v>
      </c>
      <c r="D71" s="2">
        <f>D72+D73</f>
        <v>589114.96299999999</v>
      </c>
      <c r="E71" s="3">
        <f t="shared" ref="E71:F71" si="28">E72+E73</f>
        <v>778799.86357476446</v>
      </c>
      <c r="F71" s="4">
        <f t="shared" si="28"/>
        <v>579628.68999999994</v>
      </c>
    </row>
    <row r="72" spans="1:6" x14ac:dyDescent="0.2">
      <c r="A72" s="66"/>
      <c r="B72" s="76" t="s">
        <v>16</v>
      </c>
      <c r="C72" s="68" t="s">
        <v>13</v>
      </c>
      <c r="D72" s="2">
        <v>299737.86700000003</v>
      </c>
      <c r="E72" s="3">
        <v>387264.89001660823</v>
      </c>
      <c r="F72" s="4">
        <v>282318.26</v>
      </c>
    </row>
    <row r="73" spans="1:6" x14ac:dyDescent="0.2">
      <c r="A73" s="66"/>
      <c r="B73" s="76" t="s">
        <v>17</v>
      </c>
      <c r="C73" s="68" t="s">
        <v>13</v>
      </c>
      <c r="D73" s="2">
        <v>289377.09600000002</v>
      </c>
      <c r="E73" s="3">
        <v>391534.97355815623</v>
      </c>
      <c r="F73" s="4">
        <v>297310.43</v>
      </c>
    </row>
    <row r="74" spans="1:6" s="65" customFormat="1" ht="47.25" x14ac:dyDescent="0.2">
      <c r="A74" s="69" t="s">
        <v>50</v>
      </c>
      <c r="B74" s="70" t="s">
        <v>51</v>
      </c>
      <c r="C74" s="71" t="s">
        <v>13</v>
      </c>
      <c r="D74" s="72">
        <f>D75+D76</f>
        <v>8411.5720000000001</v>
      </c>
      <c r="E74" s="73">
        <f t="shared" ref="E74:F74" si="29">E75+E76</f>
        <v>6350</v>
      </c>
      <c r="F74" s="74">
        <f t="shared" si="29"/>
        <v>8430</v>
      </c>
    </row>
    <row r="75" spans="1:6" x14ac:dyDescent="0.2">
      <c r="A75" s="66"/>
      <c r="B75" s="75" t="s">
        <v>52</v>
      </c>
      <c r="C75" s="68" t="s">
        <v>13</v>
      </c>
      <c r="D75" s="2">
        <v>4338.4179999999997</v>
      </c>
      <c r="E75" s="3">
        <v>3460</v>
      </c>
      <c r="F75" s="4">
        <v>4340</v>
      </c>
    </row>
    <row r="76" spans="1:6" ht="16.5" thickBot="1" x14ac:dyDescent="0.25">
      <c r="A76" s="78"/>
      <c r="B76" s="79" t="s">
        <v>53</v>
      </c>
      <c r="C76" s="80" t="s">
        <v>13</v>
      </c>
      <c r="D76" s="5">
        <v>4073.154</v>
      </c>
      <c r="E76" s="6">
        <v>2889.9999999999995</v>
      </c>
      <c r="F76" s="7">
        <v>4090</v>
      </c>
    </row>
    <row r="77" spans="1:6" s="65" customFormat="1" x14ac:dyDescent="0.2">
      <c r="A77" s="59" t="s">
        <v>54</v>
      </c>
      <c r="B77" s="60" t="s">
        <v>55</v>
      </c>
      <c r="C77" s="61"/>
      <c r="D77" s="81">
        <f>D79+D80+D85</f>
        <v>1.8729999999999998</v>
      </c>
      <c r="E77" s="82">
        <f t="shared" ref="E77:F77" si="30">E79+E80+E85</f>
        <v>1.8729999999999998</v>
      </c>
      <c r="F77" s="83">
        <f t="shared" si="30"/>
        <v>1.8729999999999998</v>
      </c>
    </row>
    <row r="78" spans="1:6" x14ac:dyDescent="0.2">
      <c r="A78" s="66"/>
      <c r="B78" s="67" t="s">
        <v>10</v>
      </c>
      <c r="C78" s="68"/>
      <c r="D78" s="8"/>
      <c r="E78" s="9"/>
      <c r="F78" s="10"/>
    </row>
    <row r="79" spans="1:6" ht="31.5" x14ac:dyDescent="0.2">
      <c r="A79" s="69" t="s">
        <v>56</v>
      </c>
      <c r="B79" s="70" t="s">
        <v>57</v>
      </c>
      <c r="C79" s="71" t="s">
        <v>58</v>
      </c>
      <c r="D79" s="11">
        <v>1.7889999999999999</v>
      </c>
      <c r="E79" s="12">
        <f>D79</f>
        <v>1.7889999999999999</v>
      </c>
      <c r="F79" s="13">
        <f>E79</f>
        <v>1.7889999999999999</v>
      </c>
    </row>
    <row r="80" spans="1:6" ht="63" x14ac:dyDescent="0.2">
      <c r="A80" s="69" t="s">
        <v>59</v>
      </c>
      <c r="B80" s="70" t="s">
        <v>60</v>
      </c>
      <c r="C80" s="71" t="s">
        <v>58</v>
      </c>
      <c r="D80" s="11">
        <f>SUM(D81:D84)</f>
        <v>8.3000000000000018E-2</v>
      </c>
      <c r="E80" s="12">
        <f>SUM(E81:E84)</f>
        <v>8.3000000000000018E-2</v>
      </c>
      <c r="F80" s="13">
        <f>SUM(F81:F84)</f>
        <v>8.3000000000000018E-2</v>
      </c>
    </row>
    <row r="81" spans="1:6" x14ac:dyDescent="0.2">
      <c r="A81" s="66"/>
      <c r="B81" s="75" t="s">
        <v>46</v>
      </c>
      <c r="C81" s="68" t="s">
        <v>58</v>
      </c>
      <c r="D81" s="8">
        <v>6.8000000000000005E-2</v>
      </c>
      <c r="E81" s="9">
        <f t="shared" ref="E81:F85" si="31">D81</f>
        <v>6.8000000000000005E-2</v>
      </c>
      <c r="F81" s="10">
        <f t="shared" si="31"/>
        <v>6.8000000000000005E-2</v>
      </c>
    </row>
    <row r="82" spans="1:6" x14ac:dyDescent="0.2">
      <c r="A82" s="66"/>
      <c r="B82" s="75" t="s">
        <v>47</v>
      </c>
      <c r="C82" s="68" t="s">
        <v>58</v>
      </c>
      <c r="D82" s="8">
        <v>6.0000000000000001E-3</v>
      </c>
      <c r="E82" s="9">
        <f t="shared" si="31"/>
        <v>6.0000000000000001E-3</v>
      </c>
      <c r="F82" s="10">
        <f t="shared" si="31"/>
        <v>6.0000000000000001E-3</v>
      </c>
    </row>
    <row r="83" spans="1:6" x14ac:dyDescent="0.2">
      <c r="A83" s="66"/>
      <c r="B83" s="75" t="s">
        <v>48</v>
      </c>
      <c r="C83" s="68" t="s">
        <v>58</v>
      </c>
      <c r="D83" s="8">
        <v>5.0000000000000001E-3</v>
      </c>
      <c r="E83" s="9">
        <f t="shared" si="31"/>
        <v>5.0000000000000001E-3</v>
      </c>
      <c r="F83" s="10">
        <f t="shared" si="31"/>
        <v>5.0000000000000001E-3</v>
      </c>
    </row>
    <row r="84" spans="1:6" x14ac:dyDescent="0.2">
      <c r="A84" s="66"/>
      <c r="B84" s="75" t="s">
        <v>49</v>
      </c>
      <c r="C84" s="68" t="s">
        <v>58</v>
      </c>
      <c r="D84" s="8">
        <v>4.0000000000000001E-3</v>
      </c>
      <c r="E84" s="9">
        <f t="shared" si="31"/>
        <v>4.0000000000000001E-3</v>
      </c>
      <c r="F84" s="10">
        <f t="shared" si="31"/>
        <v>4.0000000000000001E-3</v>
      </c>
    </row>
    <row r="85" spans="1:6" ht="48" thickBot="1" x14ac:dyDescent="0.25">
      <c r="A85" s="84" t="s">
        <v>61</v>
      </c>
      <c r="B85" s="85" t="s">
        <v>62</v>
      </c>
      <c r="C85" s="86" t="s">
        <v>58</v>
      </c>
      <c r="D85" s="14">
        <v>1E-3</v>
      </c>
      <c r="E85" s="15">
        <f t="shared" si="31"/>
        <v>1E-3</v>
      </c>
      <c r="F85" s="16">
        <f t="shared" si="31"/>
        <v>1E-3</v>
      </c>
    </row>
    <row r="86" spans="1:6" s="65" customFormat="1" ht="31.5" x14ac:dyDescent="0.2">
      <c r="A86" s="59" t="s">
        <v>63</v>
      </c>
      <c r="B86" s="60" t="s">
        <v>64</v>
      </c>
      <c r="C86" s="61"/>
      <c r="D86" s="81">
        <f>D88+D89</f>
        <v>3989</v>
      </c>
      <c r="E86" s="82">
        <f t="shared" ref="E86:F86" si="32">E88+E89</f>
        <v>3989</v>
      </c>
      <c r="F86" s="83">
        <f t="shared" si="32"/>
        <v>3989</v>
      </c>
    </row>
    <row r="87" spans="1:6" x14ac:dyDescent="0.2">
      <c r="A87" s="66"/>
      <c r="B87" s="67" t="s">
        <v>10</v>
      </c>
      <c r="C87" s="68"/>
      <c r="D87" s="8"/>
      <c r="E87" s="9"/>
      <c r="F87" s="10"/>
    </row>
    <row r="88" spans="1:6" ht="31.5" x14ac:dyDescent="0.2">
      <c r="A88" s="69" t="s">
        <v>65</v>
      </c>
      <c r="B88" s="70" t="s">
        <v>66</v>
      </c>
      <c r="C88" s="71" t="s">
        <v>67</v>
      </c>
      <c r="D88" s="11">
        <v>1787</v>
      </c>
      <c r="E88" s="12">
        <f>D88</f>
        <v>1787</v>
      </c>
      <c r="F88" s="13">
        <f>E88</f>
        <v>1787</v>
      </c>
    </row>
    <row r="89" spans="1:6" ht="63" x14ac:dyDescent="0.2">
      <c r="A89" s="69" t="s">
        <v>68</v>
      </c>
      <c r="B89" s="70" t="s">
        <v>69</v>
      </c>
      <c r="C89" s="71" t="s">
        <v>67</v>
      </c>
      <c r="D89" s="11">
        <f>SUM(D90:D93)</f>
        <v>2202</v>
      </c>
      <c r="E89" s="12">
        <f t="shared" ref="E89:F89" si="33">SUM(E90:E93)</f>
        <v>2202</v>
      </c>
      <c r="F89" s="13">
        <f t="shared" si="33"/>
        <v>2202</v>
      </c>
    </row>
    <row r="90" spans="1:6" x14ac:dyDescent="0.2">
      <c r="A90" s="66"/>
      <c r="B90" s="75" t="s">
        <v>46</v>
      </c>
      <c r="C90" s="68" t="s">
        <v>67</v>
      </c>
      <c r="D90" s="8">
        <v>134</v>
      </c>
      <c r="E90" s="9">
        <f t="shared" ref="E90:F93" si="34">D90</f>
        <v>134</v>
      </c>
      <c r="F90" s="10">
        <f t="shared" si="34"/>
        <v>134</v>
      </c>
    </row>
    <row r="91" spans="1:6" x14ac:dyDescent="0.2">
      <c r="A91" s="66"/>
      <c r="B91" s="75" t="s">
        <v>47</v>
      </c>
      <c r="C91" s="68" t="s">
        <v>67</v>
      </c>
      <c r="D91" s="8">
        <v>59</v>
      </c>
      <c r="E91" s="9">
        <f t="shared" si="34"/>
        <v>59</v>
      </c>
      <c r="F91" s="10">
        <f t="shared" si="34"/>
        <v>59</v>
      </c>
    </row>
    <row r="92" spans="1:6" x14ac:dyDescent="0.2">
      <c r="A92" s="66"/>
      <c r="B92" s="75" t="s">
        <v>48</v>
      </c>
      <c r="C92" s="68" t="s">
        <v>67</v>
      </c>
      <c r="D92" s="8">
        <v>34</v>
      </c>
      <c r="E92" s="9">
        <f t="shared" si="34"/>
        <v>34</v>
      </c>
      <c r="F92" s="10">
        <f t="shared" si="34"/>
        <v>34</v>
      </c>
    </row>
    <row r="93" spans="1:6" ht="16.5" thickBot="1" x14ac:dyDescent="0.25">
      <c r="A93" s="78"/>
      <c r="B93" s="79" t="s">
        <v>49</v>
      </c>
      <c r="C93" s="80" t="s">
        <v>67</v>
      </c>
      <c r="D93" s="17">
        <v>1975</v>
      </c>
      <c r="E93" s="18">
        <f t="shared" si="34"/>
        <v>1975</v>
      </c>
      <c r="F93" s="19">
        <f t="shared" si="34"/>
        <v>1975</v>
      </c>
    </row>
    <row r="94" spans="1:6" ht="16.5" thickBot="1" x14ac:dyDescent="0.25">
      <c r="A94" s="87" t="s">
        <v>70</v>
      </c>
      <c r="B94" s="88" t="s">
        <v>71</v>
      </c>
      <c r="C94" s="89" t="s">
        <v>67</v>
      </c>
      <c r="D94" s="90">
        <f>D86</f>
        <v>3989</v>
      </c>
      <c r="E94" s="91">
        <f t="shared" ref="E94:F94" si="35">E86</f>
        <v>3989</v>
      </c>
      <c r="F94" s="92">
        <f t="shared" si="35"/>
        <v>3989</v>
      </c>
    </row>
    <row r="95" spans="1:6" ht="31.5" x14ac:dyDescent="0.2">
      <c r="A95" s="93" t="s">
        <v>72</v>
      </c>
      <c r="B95" s="94" t="s">
        <v>73</v>
      </c>
      <c r="C95" s="95" t="s">
        <v>74</v>
      </c>
      <c r="D95" s="96">
        <v>51023.800487449735</v>
      </c>
      <c r="E95" s="97">
        <v>73564.280000000042</v>
      </c>
      <c r="F95" s="98">
        <v>146976.11510246919</v>
      </c>
    </row>
    <row r="96" spans="1:6" ht="31.5" x14ac:dyDescent="0.2">
      <c r="A96" s="66" t="s">
        <v>75</v>
      </c>
      <c r="B96" s="67" t="s">
        <v>76</v>
      </c>
      <c r="C96" s="68"/>
      <c r="D96" s="99"/>
      <c r="E96" s="100"/>
      <c r="F96" s="101"/>
    </row>
    <row r="97" spans="1:6" x14ac:dyDescent="0.2">
      <c r="A97" s="66" t="s">
        <v>77</v>
      </c>
      <c r="B97" s="67" t="s">
        <v>78</v>
      </c>
      <c r="C97" s="68" t="s">
        <v>79</v>
      </c>
      <c r="D97" s="20">
        <v>21</v>
      </c>
      <c r="E97" s="21">
        <v>21</v>
      </c>
      <c r="F97" s="102">
        <v>43.343906551749839</v>
      </c>
    </row>
    <row r="98" spans="1:6" ht="47.25" x14ac:dyDescent="0.2">
      <c r="A98" s="66" t="s">
        <v>80</v>
      </c>
      <c r="B98" s="67" t="s">
        <v>81</v>
      </c>
      <c r="C98" s="68" t="s">
        <v>82</v>
      </c>
      <c r="D98" s="20">
        <v>81.342572350875329</v>
      </c>
      <c r="E98" s="21">
        <v>63.542999999999999</v>
      </c>
      <c r="F98" s="102">
        <v>71.903836317467793</v>
      </c>
    </row>
    <row r="99" spans="1:6" ht="31.5" x14ac:dyDescent="0.2">
      <c r="A99" s="66" t="s">
        <v>83</v>
      </c>
      <c r="B99" s="67" t="s">
        <v>84</v>
      </c>
      <c r="C99" s="68"/>
      <c r="D99" s="20" t="s">
        <v>85</v>
      </c>
      <c r="E99" s="21" t="s">
        <v>85</v>
      </c>
      <c r="F99" s="102" t="s">
        <v>85</v>
      </c>
    </row>
    <row r="100" spans="1:6" ht="31.5" x14ac:dyDescent="0.2">
      <c r="A100" s="66" t="s">
        <v>86</v>
      </c>
      <c r="B100" s="67" t="s">
        <v>87</v>
      </c>
      <c r="C100" s="68" t="s">
        <v>74</v>
      </c>
      <c r="D100" s="20">
        <v>2043.4312497823639</v>
      </c>
      <c r="E100" s="21">
        <v>17125.697169477276</v>
      </c>
      <c r="F100" s="102">
        <v>22616.674712577678</v>
      </c>
    </row>
    <row r="101" spans="1:6" ht="31.5" x14ac:dyDescent="0.2">
      <c r="A101" s="66" t="s">
        <v>88</v>
      </c>
      <c r="B101" s="67" t="s">
        <v>89</v>
      </c>
      <c r="C101" s="68" t="s">
        <v>74</v>
      </c>
      <c r="D101" s="20">
        <v>2463.4870505774202</v>
      </c>
      <c r="E101" s="21">
        <v>25164.289718415599</v>
      </c>
      <c r="F101" s="102">
        <v>33232.664883787613</v>
      </c>
    </row>
    <row r="102" spans="1:6" ht="31.5" x14ac:dyDescent="0.2">
      <c r="A102" s="66" t="s">
        <v>90</v>
      </c>
      <c r="B102" s="67" t="s">
        <v>91</v>
      </c>
      <c r="C102" s="68" t="s">
        <v>74</v>
      </c>
      <c r="D102" s="20">
        <v>458.29515388261831</v>
      </c>
      <c r="E102" s="21">
        <v>358.01323950615154</v>
      </c>
      <c r="F102" s="102">
        <v>10689.172007452309</v>
      </c>
    </row>
    <row r="103" spans="1:6" ht="31.5" x14ac:dyDescent="0.2">
      <c r="A103" s="66" t="s">
        <v>92</v>
      </c>
      <c r="B103" s="67" t="s">
        <v>93</v>
      </c>
      <c r="C103" s="68" t="s">
        <v>74</v>
      </c>
      <c r="D103" s="20">
        <v>572.87147341979971</v>
      </c>
      <c r="E103" s="21">
        <v>358.01323950615154</v>
      </c>
      <c r="F103" s="102">
        <v>13361.465009315387</v>
      </c>
    </row>
    <row r="104" spans="1:6" ht="31.5" x14ac:dyDescent="0.2">
      <c r="A104" s="66" t="s">
        <v>94</v>
      </c>
      <c r="B104" s="67" t="s">
        <v>95</v>
      </c>
      <c r="C104" s="68" t="s">
        <v>96</v>
      </c>
      <c r="D104" s="20">
        <f>IFERROR(D103/D95*100,0)</f>
        <v>1.122753436527544</v>
      </c>
      <c r="E104" s="21">
        <f t="shared" ref="E104:F104" si="36">IFERROR(E103/E95*100,0)</f>
        <v>0.48666722423729469</v>
      </c>
      <c r="F104" s="102">
        <f t="shared" si="36"/>
        <v>9.0909090909090953</v>
      </c>
    </row>
    <row r="105" spans="1:6" ht="48" thickBot="1" x14ac:dyDescent="0.25">
      <c r="A105" s="78" t="s">
        <v>97</v>
      </c>
      <c r="B105" s="103" t="s">
        <v>98</v>
      </c>
      <c r="C105" s="80"/>
      <c r="D105" s="104" t="s">
        <v>85</v>
      </c>
      <c r="E105" s="105" t="s">
        <v>85</v>
      </c>
      <c r="F105" s="106" t="s">
        <v>85</v>
      </c>
    </row>
    <row r="106" spans="1:6" s="77" customFormat="1" x14ac:dyDescent="0.2">
      <c r="A106" s="107" t="s">
        <v>99</v>
      </c>
      <c r="D106" s="49"/>
    </row>
    <row r="107" spans="1:6" x14ac:dyDescent="0.2">
      <c r="A107" s="77" t="s">
        <v>100</v>
      </c>
    </row>
  </sheetData>
  <autoFilter ref="A8:F106"/>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90" zoomScaleNormal="100" zoomScaleSheetLayoutView="90" workbookViewId="0">
      <pane xSplit="2" ySplit="9" topLeftCell="C10" activePane="bottomRight" state="frozen"/>
      <selection activeCell="B26" sqref="B26"/>
      <selection pane="topRight" activeCell="B26" sqref="B26"/>
      <selection pane="bottomLeft" activeCell="B26" sqref="B26"/>
      <selection pane="bottomRight" activeCell="B26" sqref="B26"/>
    </sheetView>
  </sheetViews>
  <sheetFormatPr defaultColWidth="9.140625" defaultRowHeight="15.75" outlineLevelRow="1" x14ac:dyDescent="0.25"/>
  <cols>
    <col min="1" max="1" width="7.7109375" style="22" customWidth="1"/>
    <col min="2" max="2" width="48.42578125" style="22" customWidth="1"/>
    <col min="3" max="3" width="12.28515625" style="22" customWidth="1"/>
    <col min="4" max="9" width="11" style="22" customWidth="1"/>
    <col min="10" max="16384" width="9.140625" style="22"/>
  </cols>
  <sheetData>
    <row r="1" spans="1:9" ht="51" customHeight="1" x14ac:dyDescent="0.25">
      <c r="G1" s="23" t="s">
        <v>101</v>
      </c>
      <c r="H1" s="23"/>
      <c r="I1" s="23"/>
    </row>
    <row r="5" spans="1:9" ht="16.5" x14ac:dyDescent="0.25">
      <c r="A5" s="24" t="s">
        <v>102</v>
      </c>
      <c r="B5" s="24"/>
      <c r="C5" s="24"/>
      <c r="D5" s="24"/>
      <c r="E5" s="24"/>
      <c r="F5" s="24"/>
      <c r="G5" s="24"/>
      <c r="H5" s="24"/>
      <c r="I5" s="24"/>
    </row>
    <row r="6" spans="1:9" x14ac:dyDescent="0.25">
      <c r="C6" s="25" t="s">
        <v>158</v>
      </c>
    </row>
    <row r="8" spans="1:9" s="29" customFormat="1" ht="42" customHeight="1" x14ac:dyDescent="0.2">
      <c r="A8" s="26" t="s">
        <v>2</v>
      </c>
      <c r="B8" s="27" t="s">
        <v>3</v>
      </c>
      <c r="C8" s="27" t="s">
        <v>103</v>
      </c>
      <c r="D8" s="27" t="s">
        <v>104</v>
      </c>
      <c r="E8" s="27"/>
      <c r="F8" s="27" t="s">
        <v>105</v>
      </c>
      <c r="G8" s="27"/>
      <c r="H8" s="27" t="s">
        <v>106</v>
      </c>
      <c r="I8" s="28"/>
    </row>
    <row r="9" spans="1:9" s="32" customFormat="1" ht="30" x14ac:dyDescent="0.2">
      <c r="A9" s="26"/>
      <c r="B9" s="27"/>
      <c r="C9" s="27"/>
      <c r="D9" s="30" t="s">
        <v>107</v>
      </c>
      <c r="E9" s="30" t="s">
        <v>108</v>
      </c>
      <c r="F9" s="30" t="s">
        <v>107</v>
      </c>
      <c r="G9" s="30" t="s">
        <v>108</v>
      </c>
      <c r="H9" s="30" t="s">
        <v>107</v>
      </c>
      <c r="I9" s="31" t="s">
        <v>108</v>
      </c>
    </row>
    <row r="10" spans="1:9" s="32" customFormat="1" ht="30" hidden="1" outlineLevel="1" x14ac:dyDescent="0.2">
      <c r="A10" s="33" t="s">
        <v>8</v>
      </c>
      <c r="B10" s="34" t="s">
        <v>109</v>
      </c>
      <c r="C10" s="33"/>
      <c r="D10" s="35"/>
      <c r="E10" s="35"/>
      <c r="F10" s="35"/>
      <c r="G10" s="35"/>
      <c r="H10" s="35"/>
      <c r="I10" s="35"/>
    </row>
    <row r="11" spans="1:9" s="32" customFormat="1" ht="30" hidden="1" outlineLevel="1" x14ac:dyDescent="0.2">
      <c r="A11" s="36" t="s">
        <v>11</v>
      </c>
      <c r="B11" s="37" t="s">
        <v>110</v>
      </c>
      <c r="C11" s="36"/>
      <c r="D11" s="38"/>
      <c r="E11" s="38"/>
      <c r="F11" s="38"/>
      <c r="G11" s="38"/>
      <c r="H11" s="38"/>
      <c r="I11" s="38"/>
    </row>
    <row r="12" spans="1:9" s="32" customFormat="1" ht="150" hidden="1" outlineLevel="1" x14ac:dyDescent="0.2">
      <c r="A12" s="36"/>
      <c r="B12" s="37" t="s">
        <v>111</v>
      </c>
      <c r="C12" s="36" t="s">
        <v>112</v>
      </c>
      <c r="D12" s="38"/>
      <c r="E12" s="38"/>
      <c r="F12" s="38"/>
      <c r="G12" s="38"/>
      <c r="H12" s="38"/>
      <c r="I12" s="38"/>
    </row>
    <row r="13" spans="1:9" s="32" customFormat="1" ht="165" hidden="1" outlineLevel="1" x14ac:dyDescent="0.2">
      <c r="A13" s="36"/>
      <c r="B13" s="37" t="s">
        <v>113</v>
      </c>
      <c r="C13" s="36" t="s">
        <v>114</v>
      </c>
      <c r="D13" s="38"/>
      <c r="E13" s="38"/>
      <c r="F13" s="38"/>
      <c r="G13" s="38"/>
      <c r="H13" s="38"/>
      <c r="I13" s="38"/>
    </row>
    <row r="14" spans="1:9" s="32" customFormat="1" ht="30" hidden="1" outlineLevel="1" x14ac:dyDescent="0.2">
      <c r="A14" s="36" t="s">
        <v>44</v>
      </c>
      <c r="B14" s="37" t="s">
        <v>115</v>
      </c>
      <c r="C14" s="36"/>
      <c r="D14" s="38"/>
      <c r="E14" s="38"/>
      <c r="F14" s="38"/>
      <c r="G14" s="38"/>
      <c r="H14" s="38"/>
      <c r="I14" s="38"/>
    </row>
    <row r="15" spans="1:9" s="32" customFormat="1" ht="15" hidden="1" outlineLevel="1" x14ac:dyDescent="0.2">
      <c r="A15" s="36"/>
      <c r="B15" s="37" t="s">
        <v>116</v>
      </c>
      <c r="C15" s="36"/>
      <c r="D15" s="38"/>
      <c r="E15" s="38"/>
      <c r="F15" s="38"/>
      <c r="G15" s="38"/>
      <c r="H15" s="38"/>
      <c r="I15" s="38"/>
    </row>
    <row r="16" spans="1:9" s="32" customFormat="1" ht="30" hidden="1" outlineLevel="1" x14ac:dyDescent="0.2">
      <c r="A16" s="36"/>
      <c r="B16" s="37" t="s">
        <v>117</v>
      </c>
      <c r="C16" s="36" t="s">
        <v>112</v>
      </c>
      <c r="D16" s="38"/>
      <c r="E16" s="38"/>
      <c r="F16" s="38"/>
      <c r="G16" s="38"/>
      <c r="H16" s="38"/>
      <c r="I16" s="38"/>
    </row>
    <row r="17" spans="1:10" s="32" customFormat="1" ht="30" hidden="1" outlineLevel="1" x14ac:dyDescent="0.2">
      <c r="A17" s="36"/>
      <c r="B17" s="37" t="s">
        <v>118</v>
      </c>
      <c r="C17" s="36" t="s">
        <v>114</v>
      </c>
      <c r="D17" s="38"/>
      <c r="E17" s="38"/>
      <c r="F17" s="38"/>
      <c r="G17" s="38"/>
      <c r="H17" s="38"/>
      <c r="I17" s="38"/>
    </row>
    <row r="18" spans="1:10" s="32" customFormat="1" ht="15" hidden="1" outlineLevel="1" x14ac:dyDescent="0.2">
      <c r="A18" s="36"/>
      <c r="B18" s="37" t="s">
        <v>119</v>
      </c>
      <c r="C18" s="36" t="s">
        <v>114</v>
      </c>
      <c r="D18" s="38"/>
      <c r="E18" s="38"/>
      <c r="F18" s="38"/>
      <c r="G18" s="38"/>
      <c r="H18" s="38"/>
      <c r="I18" s="38"/>
    </row>
    <row r="19" spans="1:10" s="32" customFormat="1" ht="30" hidden="1" outlineLevel="1" x14ac:dyDescent="0.2">
      <c r="A19" s="33" t="s">
        <v>54</v>
      </c>
      <c r="B19" s="34" t="s">
        <v>120</v>
      </c>
      <c r="C19" s="33" t="s">
        <v>114</v>
      </c>
      <c r="D19" s="35"/>
      <c r="E19" s="35"/>
      <c r="F19" s="35"/>
      <c r="G19" s="35"/>
      <c r="H19" s="35"/>
      <c r="I19" s="35"/>
    </row>
    <row r="20" spans="1:10" s="32" customFormat="1" ht="15" collapsed="1" x14ac:dyDescent="0.2">
      <c r="A20" s="39" t="s">
        <v>63</v>
      </c>
      <c r="B20" s="40" t="s">
        <v>121</v>
      </c>
      <c r="C20" s="39"/>
      <c r="D20" s="41"/>
      <c r="E20" s="41"/>
      <c r="F20" s="41"/>
      <c r="G20" s="41"/>
      <c r="H20" s="41"/>
      <c r="I20" s="41"/>
    </row>
    <row r="21" spans="1:10" s="32" customFormat="1" ht="45" x14ac:dyDescent="0.2">
      <c r="A21" s="36" t="s">
        <v>65</v>
      </c>
      <c r="B21" s="37" t="s">
        <v>122</v>
      </c>
      <c r="C21" s="36" t="s">
        <v>114</v>
      </c>
      <c r="D21" s="38">
        <v>84.54</v>
      </c>
      <c r="E21" s="38">
        <v>59.769999999999996</v>
      </c>
      <c r="F21" s="38">
        <v>59.769999999999996</v>
      </c>
      <c r="G21" s="38">
        <v>126.01</v>
      </c>
      <c r="H21" s="42">
        <v>126.01</v>
      </c>
      <c r="I21" s="42">
        <v>279.74607196684565</v>
      </c>
    </row>
    <row r="22" spans="1:10" s="32" customFormat="1" ht="60" x14ac:dyDescent="0.2">
      <c r="A22" s="36" t="s">
        <v>68</v>
      </c>
      <c r="B22" s="37" t="s">
        <v>123</v>
      </c>
      <c r="C22" s="36" t="s">
        <v>114</v>
      </c>
      <c r="D22" s="38">
        <v>271.61</v>
      </c>
      <c r="E22" s="38">
        <v>90.759999999999991</v>
      </c>
      <c r="F22" s="38">
        <v>90.759999999999991</v>
      </c>
      <c r="G22" s="38">
        <v>93.84</v>
      </c>
      <c r="H22" s="42">
        <v>93.84</v>
      </c>
      <c r="I22" s="42">
        <v>305.08347035314131</v>
      </c>
    </row>
    <row r="23" spans="1:10" s="32" customFormat="1" ht="15" x14ac:dyDescent="0.2">
      <c r="A23" s="36" t="s">
        <v>124</v>
      </c>
      <c r="B23" s="37" t="s">
        <v>125</v>
      </c>
      <c r="C23" s="36" t="s">
        <v>96</v>
      </c>
      <c r="D23" s="38"/>
      <c r="E23" s="38"/>
      <c r="F23" s="38"/>
      <c r="G23" s="38"/>
      <c r="H23" s="38"/>
      <c r="I23" s="38"/>
    </row>
    <row r="24" spans="1:10" s="32" customFormat="1" ht="15" x14ac:dyDescent="0.2">
      <c r="A24" s="36"/>
      <c r="B24" s="37" t="s">
        <v>46</v>
      </c>
      <c r="C24" s="36" t="s">
        <v>96</v>
      </c>
      <c r="D24" s="42">
        <v>15.02</v>
      </c>
      <c r="E24" s="42">
        <v>15.03</v>
      </c>
      <c r="F24" s="42">
        <v>15.03</v>
      </c>
      <c r="G24" s="42">
        <v>15.64</v>
      </c>
      <c r="H24" s="42">
        <v>15.64</v>
      </c>
      <c r="I24" s="42">
        <v>14.56937742491357</v>
      </c>
      <c r="J24" s="43"/>
    </row>
    <row r="25" spans="1:10" s="32" customFormat="1" ht="15" x14ac:dyDescent="0.2">
      <c r="A25" s="36"/>
      <c r="B25" s="37" t="s">
        <v>47</v>
      </c>
      <c r="C25" s="36" t="s">
        <v>96</v>
      </c>
      <c r="D25" s="42">
        <v>13.81</v>
      </c>
      <c r="E25" s="42">
        <v>13.82</v>
      </c>
      <c r="F25" s="42">
        <v>13.82</v>
      </c>
      <c r="G25" s="42">
        <v>14.37</v>
      </c>
      <c r="H25" s="42">
        <v>14.37</v>
      </c>
      <c r="I25" s="42">
        <v>13.390774297259163</v>
      </c>
      <c r="J25" s="43"/>
    </row>
    <row r="26" spans="1:10" s="32" customFormat="1" ht="15" x14ac:dyDescent="0.2">
      <c r="A26" s="36"/>
      <c r="B26" s="37" t="s">
        <v>48</v>
      </c>
      <c r="C26" s="36" t="s">
        <v>96</v>
      </c>
      <c r="D26" s="42">
        <v>9.4</v>
      </c>
      <c r="E26" s="42">
        <v>9.41</v>
      </c>
      <c r="F26" s="42">
        <v>9.41</v>
      </c>
      <c r="G26" s="42">
        <v>9.7899999999999991</v>
      </c>
      <c r="H26" s="42">
        <v>9.7899999999999991</v>
      </c>
      <c r="I26" s="42">
        <v>9.1216971703806689</v>
      </c>
      <c r="J26" s="43"/>
    </row>
    <row r="27" spans="1:10" s="32" customFormat="1" ht="15" x14ac:dyDescent="0.2">
      <c r="A27" s="36"/>
      <c r="B27" s="37" t="s">
        <v>49</v>
      </c>
      <c r="C27" s="36" t="s">
        <v>96</v>
      </c>
      <c r="D27" s="42">
        <v>5.45</v>
      </c>
      <c r="E27" s="42">
        <v>5.46</v>
      </c>
      <c r="F27" s="42">
        <v>5.46</v>
      </c>
      <c r="G27" s="42">
        <v>5.68</v>
      </c>
      <c r="H27" s="42">
        <v>5.68</v>
      </c>
      <c r="I27" s="42">
        <v>5.2902772309699335</v>
      </c>
      <c r="J27" s="43"/>
    </row>
    <row r="28" spans="1:10" s="32" customFormat="1" ht="15" hidden="1" outlineLevel="1" x14ac:dyDescent="0.2">
      <c r="A28" s="33" t="s">
        <v>70</v>
      </c>
      <c r="B28" s="34" t="s">
        <v>126</v>
      </c>
      <c r="C28" s="33" t="s">
        <v>96</v>
      </c>
      <c r="D28" s="35"/>
      <c r="E28" s="35"/>
      <c r="F28" s="35"/>
      <c r="G28" s="35"/>
      <c r="H28" s="42" t="e">
        <v>#VALUE!</v>
      </c>
      <c r="I28" s="35"/>
    </row>
    <row r="29" spans="1:10" s="32" customFormat="1" ht="30" hidden="1" outlineLevel="1" x14ac:dyDescent="0.2">
      <c r="A29" s="36" t="s">
        <v>127</v>
      </c>
      <c r="B29" s="37" t="s">
        <v>128</v>
      </c>
      <c r="C29" s="36" t="s">
        <v>129</v>
      </c>
      <c r="D29" s="38"/>
      <c r="E29" s="38"/>
      <c r="F29" s="38"/>
      <c r="G29" s="38"/>
      <c r="H29" s="42">
        <v>14.56937742491357</v>
      </c>
      <c r="I29" s="38"/>
    </row>
    <row r="30" spans="1:10" s="32" customFormat="1" ht="30" hidden="1" outlineLevel="1" x14ac:dyDescent="0.2">
      <c r="A30" s="36"/>
      <c r="B30" s="37" t="s">
        <v>130</v>
      </c>
      <c r="C30" s="36" t="s">
        <v>129</v>
      </c>
      <c r="D30" s="38"/>
      <c r="E30" s="38"/>
      <c r="F30" s="38"/>
      <c r="G30" s="38"/>
      <c r="H30" s="42">
        <v>13.390774297259163</v>
      </c>
      <c r="I30" s="38"/>
    </row>
    <row r="31" spans="1:10" s="32" customFormat="1" ht="30" hidden="1" outlineLevel="1" x14ac:dyDescent="0.2">
      <c r="A31" s="36" t="s">
        <v>131</v>
      </c>
      <c r="B31" s="37" t="s">
        <v>132</v>
      </c>
      <c r="C31" s="36" t="s">
        <v>112</v>
      </c>
      <c r="D31" s="38"/>
      <c r="E31" s="38"/>
      <c r="F31" s="38"/>
      <c r="G31" s="38"/>
      <c r="H31" s="42">
        <v>9.1216971703806689</v>
      </c>
      <c r="I31" s="38"/>
    </row>
    <row r="32" spans="1:10" s="32" customFormat="1" ht="30" hidden="1" outlineLevel="1" x14ac:dyDescent="0.2">
      <c r="A32" s="36" t="s">
        <v>133</v>
      </c>
      <c r="B32" s="37" t="s">
        <v>134</v>
      </c>
      <c r="C32" s="36" t="s">
        <v>135</v>
      </c>
      <c r="D32" s="38"/>
      <c r="E32" s="38"/>
      <c r="F32" s="38"/>
      <c r="G32" s="38"/>
      <c r="H32" s="42">
        <v>5.2902772309699335</v>
      </c>
      <c r="I32" s="38"/>
    </row>
    <row r="33" spans="1:9" s="32" customFormat="1" ht="15" hidden="1" outlineLevel="1" x14ac:dyDescent="0.2">
      <c r="A33" s="36" t="s">
        <v>136</v>
      </c>
      <c r="B33" s="37" t="s">
        <v>137</v>
      </c>
      <c r="C33" s="36" t="s">
        <v>135</v>
      </c>
      <c r="D33" s="38"/>
      <c r="E33" s="38"/>
      <c r="F33" s="38"/>
      <c r="G33" s="38"/>
      <c r="H33" s="42">
        <v>34078537900</v>
      </c>
      <c r="I33" s="38"/>
    </row>
    <row r="34" spans="1:9" s="32" customFormat="1" ht="15" hidden="1" outlineLevel="1" x14ac:dyDescent="0.2">
      <c r="A34" s="36" t="s">
        <v>138</v>
      </c>
      <c r="B34" s="37" t="s">
        <v>139</v>
      </c>
      <c r="C34" s="36" t="s">
        <v>135</v>
      </c>
      <c r="D34" s="38"/>
      <c r="E34" s="38"/>
      <c r="F34" s="38"/>
      <c r="G34" s="38"/>
      <c r="H34" s="42">
        <v>229832399.99999994</v>
      </c>
      <c r="I34" s="38"/>
    </row>
    <row r="35" spans="1:9" s="32" customFormat="1" ht="18" hidden="1" outlineLevel="1" x14ac:dyDescent="0.2">
      <c r="A35" s="36"/>
      <c r="B35" s="37" t="s">
        <v>140</v>
      </c>
      <c r="C35" s="36" t="s">
        <v>135</v>
      </c>
      <c r="D35" s="38"/>
      <c r="E35" s="38"/>
      <c r="F35" s="38"/>
      <c r="G35" s="38"/>
      <c r="H35" s="42">
        <v>121439400.00000003</v>
      </c>
      <c r="I35" s="38"/>
    </row>
    <row r="36" spans="1:9" s="32" customFormat="1" ht="18" hidden="1" outlineLevel="1" x14ac:dyDescent="0.2">
      <c r="A36" s="36"/>
      <c r="B36" s="37" t="s">
        <v>141</v>
      </c>
      <c r="C36" s="36" t="s">
        <v>135</v>
      </c>
      <c r="D36" s="38"/>
      <c r="E36" s="38"/>
      <c r="F36" s="38"/>
      <c r="G36" s="38"/>
      <c r="H36" s="42">
        <v>5495440100</v>
      </c>
      <c r="I36" s="38"/>
    </row>
    <row r="37" spans="1:9" s="32" customFormat="1" ht="18" hidden="1" outlineLevel="1" x14ac:dyDescent="0.2">
      <c r="A37" s="36"/>
      <c r="B37" s="37" t="s">
        <v>142</v>
      </c>
      <c r="C37" s="36" t="s">
        <v>135</v>
      </c>
      <c r="D37" s="38"/>
      <c r="E37" s="38"/>
      <c r="F37" s="38"/>
      <c r="G37" s="38"/>
      <c r="H37" s="42">
        <v>28231826000</v>
      </c>
      <c r="I37" s="38"/>
    </row>
    <row r="38" spans="1:9" s="32" customFormat="1" ht="18" hidden="1" outlineLevel="1" x14ac:dyDescent="0.2">
      <c r="A38" s="36"/>
      <c r="B38" s="37" t="s">
        <v>143</v>
      </c>
      <c r="C38" s="36" t="s">
        <v>135</v>
      </c>
      <c r="D38" s="38"/>
      <c r="E38" s="38"/>
      <c r="F38" s="38"/>
      <c r="G38" s="38"/>
      <c r="H38" s="42">
        <v>35452426400</v>
      </c>
      <c r="I38" s="38"/>
    </row>
    <row r="39" spans="1:9" s="32" customFormat="1" ht="15" hidden="1" outlineLevel="1" x14ac:dyDescent="0.2">
      <c r="A39" s="36" t="s">
        <v>144</v>
      </c>
      <c r="B39" s="37" t="s">
        <v>145</v>
      </c>
      <c r="C39" s="36" t="s">
        <v>135</v>
      </c>
      <c r="D39" s="38"/>
      <c r="E39" s="38"/>
      <c r="F39" s="38"/>
      <c r="G39" s="38"/>
      <c r="H39" s="42">
        <v>164901400.00000003</v>
      </c>
      <c r="I39" s="38"/>
    </row>
    <row r="40" spans="1:9" s="32" customFormat="1" ht="15" hidden="1" outlineLevel="1" x14ac:dyDescent="0.2">
      <c r="A40" s="36" t="s">
        <v>146</v>
      </c>
      <c r="B40" s="37" t="s">
        <v>147</v>
      </c>
      <c r="C40" s="36"/>
      <c r="D40" s="38"/>
      <c r="E40" s="38"/>
      <c r="F40" s="38"/>
      <c r="G40" s="38"/>
      <c r="H40" s="42">
        <v>131771100</v>
      </c>
      <c r="I40" s="38"/>
    </row>
    <row r="41" spans="1:9" s="32" customFormat="1" ht="30" hidden="1" outlineLevel="1" x14ac:dyDescent="0.2">
      <c r="A41" s="36" t="s">
        <v>148</v>
      </c>
      <c r="B41" s="37" t="s">
        <v>149</v>
      </c>
      <c r="C41" s="36" t="s">
        <v>150</v>
      </c>
      <c r="D41" s="38"/>
      <c r="E41" s="38"/>
      <c r="F41" s="38"/>
      <c r="G41" s="38"/>
      <c r="H41" s="42">
        <v>5424710899.999999</v>
      </c>
      <c r="I41" s="38"/>
    </row>
    <row r="42" spans="1:9" s="32" customFormat="1" ht="15" hidden="1" outlineLevel="1" x14ac:dyDescent="0.2">
      <c r="A42" s="36" t="s">
        <v>151</v>
      </c>
      <c r="B42" s="37" t="s">
        <v>152</v>
      </c>
      <c r="C42" s="36" t="s">
        <v>135</v>
      </c>
      <c r="D42" s="38"/>
      <c r="E42" s="38"/>
      <c r="F42" s="38"/>
      <c r="G42" s="38"/>
      <c r="H42" s="42">
        <v>29731043000</v>
      </c>
      <c r="I42" s="38"/>
    </row>
    <row r="43" spans="1:9" s="32" customFormat="1" ht="30" hidden="1" outlineLevel="1" x14ac:dyDescent="0.2">
      <c r="A43" s="36" t="s">
        <v>153</v>
      </c>
      <c r="B43" s="37" t="s">
        <v>154</v>
      </c>
      <c r="C43" s="36" t="s">
        <v>155</v>
      </c>
      <c r="D43" s="38"/>
      <c r="E43" s="38"/>
      <c r="F43" s="38"/>
      <c r="G43" s="38"/>
      <c r="H43" s="42">
        <v>175.49846001925457</v>
      </c>
      <c r="I43" s="38"/>
    </row>
    <row r="44" spans="1:9" s="32" customFormat="1" ht="30" hidden="1" outlineLevel="1" x14ac:dyDescent="0.2">
      <c r="A44" s="36"/>
      <c r="B44" s="37" t="s">
        <v>156</v>
      </c>
      <c r="C44" s="36" t="s">
        <v>155</v>
      </c>
      <c r="D44" s="38"/>
      <c r="E44" s="38"/>
      <c r="F44" s="38"/>
      <c r="G44" s="38"/>
      <c r="H44" s="42">
        <v>70373964300</v>
      </c>
      <c r="I44" s="38"/>
    </row>
    <row r="45" spans="1:9" s="32" customFormat="1" ht="30" hidden="1" outlineLevel="1" x14ac:dyDescent="0.2">
      <c r="A45" s="44"/>
      <c r="B45" s="45" t="s">
        <v>157</v>
      </c>
      <c r="C45" s="44" t="s">
        <v>155</v>
      </c>
      <c r="D45" s="46"/>
      <c r="E45" s="46"/>
      <c r="F45" s="46"/>
      <c r="G45" s="46"/>
      <c r="H45" s="42">
        <v>14697611510.246922</v>
      </c>
      <c r="I45" s="46"/>
    </row>
    <row r="46" spans="1:9" s="48" customFormat="1" ht="12.75" collapsed="1" x14ac:dyDescent="0.2">
      <c r="A46" s="47" t="s">
        <v>99</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 ВА</cp:lastModifiedBy>
  <dcterms:created xsi:type="dcterms:W3CDTF">2015-04-20T07:46:43Z</dcterms:created>
  <dcterms:modified xsi:type="dcterms:W3CDTF">2015-04-20T07:47:44Z</dcterms:modified>
</cp:coreProperties>
</file>