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реализации\для сайта\_ТСО\по факту\"/>
    </mc:Choice>
  </mc:AlternateContent>
  <bookViews>
    <workbookView xWindow="-90" yWindow="30" windowWidth="25140" windowHeight="6720" firstSheet="8" activeTab="11"/>
  </bookViews>
  <sheets>
    <sheet name="2013" sheetId="9" state="hidden" r:id="rId1"/>
    <sheet name="2014" sheetId="8" state="hidden" r:id="rId2"/>
    <sheet name="2015 " sheetId="7" state="hidden" r:id="rId3"/>
    <sheet name="2016" sheetId="11" state="hidden" r:id="rId4"/>
    <sheet name="2017" sheetId="12" state="hidden" r:id="rId5"/>
    <sheet name="2018" sheetId="13" state="hidden" r:id="rId6"/>
    <sheet name="2019" sheetId="14" state="hidden" r:id="rId7"/>
    <sheet name="2020" sheetId="15" state="hidden" r:id="rId8"/>
    <sheet name="2021" sheetId="16" r:id="rId9"/>
    <sheet name="2022" sheetId="17" r:id="rId10"/>
    <sheet name="2023" sheetId="18" r:id="rId11"/>
    <sheet name="2024" sheetId="19" r:id="rId12"/>
  </sheets>
  <calcPr calcId="162913"/>
</workbook>
</file>

<file path=xl/calcChain.xml><?xml version="1.0" encoding="utf-8"?>
<calcChain xmlns="http://schemas.openxmlformats.org/spreadsheetml/2006/main">
  <c r="N21" i="19" l="1"/>
  <c r="M21" i="19"/>
  <c r="L21" i="19"/>
  <c r="K21" i="19"/>
  <c r="J21" i="19"/>
  <c r="I21" i="19"/>
  <c r="H21" i="19"/>
  <c r="G21" i="19"/>
  <c r="F21" i="19"/>
  <c r="E21" i="19"/>
  <c r="D21" i="19"/>
  <c r="C21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M22" i="19" l="1"/>
  <c r="L22" i="19"/>
  <c r="K22" i="19"/>
  <c r="J22" i="19"/>
  <c r="I22" i="19"/>
  <c r="G22" i="19"/>
  <c r="F22" i="19"/>
  <c r="N22" i="19"/>
  <c r="C22" i="19"/>
  <c r="D22" i="19"/>
  <c r="E22" i="19"/>
  <c r="H22" i="19"/>
  <c r="C21" i="18"/>
  <c r="C12" i="18"/>
  <c r="AH18" i="16"/>
  <c r="AH17" i="16"/>
  <c r="AH16" i="16"/>
  <c r="AH15" i="16"/>
  <c r="AH11" i="16"/>
  <c r="AH9" i="16"/>
  <c r="AH8" i="16"/>
  <c r="AH7" i="16"/>
  <c r="AH6" i="16"/>
  <c r="N21" i="18"/>
  <c r="M21" i="18"/>
  <c r="L21" i="18"/>
  <c r="K21" i="18"/>
  <c r="J21" i="18"/>
  <c r="I21" i="18"/>
  <c r="H21" i="18"/>
  <c r="G21" i="18"/>
  <c r="F21" i="18"/>
  <c r="E21" i="18"/>
  <c r="D21" i="18"/>
  <c r="N12" i="18"/>
  <c r="M12" i="18"/>
  <c r="L12" i="18"/>
  <c r="K12" i="18"/>
  <c r="J12" i="18"/>
  <c r="I12" i="18"/>
  <c r="H12" i="18"/>
  <c r="G12" i="18"/>
  <c r="F12" i="18"/>
  <c r="E12" i="18"/>
  <c r="D12" i="18"/>
  <c r="I22" i="18" l="1"/>
  <c r="M22" i="18"/>
  <c r="E22" i="18"/>
  <c r="F22" i="18"/>
  <c r="J22" i="18"/>
  <c r="N22" i="18"/>
  <c r="G22" i="18"/>
  <c r="D22" i="18"/>
  <c r="H22" i="18"/>
  <c r="L22" i="18"/>
  <c r="C22" i="18"/>
  <c r="K22" i="18"/>
  <c r="D21" i="17" l="1"/>
  <c r="W18" i="15"/>
  <c r="W17" i="15"/>
  <c r="W16" i="15"/>
  <c r="W15" i="15"/>
  <c r="W11" i="15"/>
  <c r="W9" i="15"/>
  <c r="W8" i="15"/>
  <c r="W7" i="15"/>
  <c r="W6" i="15"/>
  <c r="AS21" i="17"/>
  <c r="AO21" i="17"/>
  <c r="AK21" i="17"/>
  <c r="AG21" i="17"/>
  <c r="AC21" i="17"/>
  <c r="Y21" i="17"/>
  <c r="U21" i="17"/>
  <c r="Q21" i="17"/>
  <c r="M21" i="17"/>
  <c r="J21" i="17"/>
  <c r="G21" i="17"/>
  <c r="AS12" i="17"/>
  <c r="AO12" i="17"/>
  <c r="AK12" i="17"/>
  <c r="AG12" i="17"/>
  <c r="AC12" i="17"/>
  <c r="Y12" i="17"/>
  <c r="U12" i="17"/>
  <c r="Q12" i="17"/>
  <c r="M12" i="17"/>
  <c r="J12" i="17"/>
  <c r="G12" i="17"/>
  <c r="U22" i="17" l="1"/>
  <c r="AK22" i="17"/>
  <c r="Y22" i="17"/>
  <c r="AO22" i="17"/>
  <c r="AC22" i="17"/>
  <c r="AS22" i="17"/>
  <c r="AG22" i="17"/>
  <c r="Q22" i="17"/>
  <c r="M22" i="17"/>
  <c r="J22" i="17"/>
  <c r="G22" i="17"/>
  <c r="D12" i="17"/>
  <c r="D22" i="17" s="1"/>
  <c r="AG21" i="16"/>
  <c r="AD21" i="16"/>
  <c r="AA21" i="16"/>
  <c r="X21" i="16"/>
  <c r="U21" i="16"/>
  <c r="R21" i="16"/>
  <c r="O21" i="16"/>
  <c r="L21" i="16"/>
  <c r="I21" i="16"/>
  <c r="G21" i="16"/>
  <c r="E21" i="16"/>
  <c r="C21" i="16"/>
  <c r="AG12" i="16"/>
  <c r="AD12" i="16"/>
  <c r="AA12" i="16"/>
  <c r="X12" i="16"/>
  <c r="X22" i="16"/>
  <c r="U12" i="16"/>
  <c r="R12" i="16"/>
  <c r="O12" i="16"/>
  <c r="L12" i="16"/>
  <c r="I12" i="16"/>
  <c r="G12" i="16"/>
  <c r="E12" i="16"/>
  <c r="E22" i="16"/>
  <c r="C12" i="16"/>
  <c r="AD22" i="16"/>
  <c r="AA22" i="16"/>
  <c r="U22" i="16"/>
  <c r="R22" i="16"/>
  <c r="O22" i="16"/>
  <c r="L22" i="16"/>
  <c r="I22" i="16"/>
  <c r="G22" i="16"/>
  <c r="C22" i="16"/>
  <c r="U18" i="15"/>
  <c r="U17" i="15"/>
  <c r="U16" i="15"/>
  <c r="U15" i="15"/>
  <c r="O11" i="14"/>
  <c r="O9" i="14"/>
  <c r="O8" i="14"/>
  <c r="O7" i="14"/>
  <c r="O6" i="14"/>
  <c r="S18" i="15"/>
  <c r="S17" i="15"/>
  <c r="S16" i="15"/>
  <c r="S15" i="15"/>
  <c r="Q18" i="15"/>
  <c r="Q17" i="15"/>
  <c r="Q16" i="15"/>
  <c r="Q15" i="15"/>
  <c r="O18" i="15"/>
  <c r="O17" i="15"/>
  <c r="O16" i="15"/>
  <c r="O15" i="15"/>
  <c r="M18" i="15"/>
  <c r="M17" i="15"/>
  <c r="M16" i="15"/>
  <c r="M15" i="15"/>
  <c r="K18" i="15"/>
  <c r="K17" i="15"/>
  <c r="K16" i="15"/>
  <c r="K15" i="15"/>
  <c r="I11" i="15"/>
  <c r="I9" i="15"/>
  <c r="I8" i="15"/>
  <c r="I7" i="15"/>
  <c r="I6" i="15"/>
  <c r="I16" i="15"/>
  <c r="I17" i="15"/>
  <c r="I18" i="15"/>
  <c r="I15" i="15"/>
  <c r="Q7" i="14"/>
  <c r="Q8" i="14"/>
  <c r="Q9" i="14"/>
  <c r="Q11" i="14"/>
  <c r="Q6" i="14"/>
  <c r="V21" i="15"/>
  <c r="T21" i="15"/>
  <c r="R21" i="15"/>
  <c r="P21" i="15"/>
  <c r="N21" i="15"/>
  <c r="L21" i="15"/>
  <c r="J21" i="15"/>
  <c r="H21" i="15"/>
  <c r="F21" i="15"/>
  <c r="E21" i="15"/>
  <c r="D21" i="15"/>
  <c r="C21" i="15"/>
  <c r="V12" i="15"/>
  <c r="V22" i="15"/>
  <c r="T12" i="15"/>
  <c r="T22" i="15"/>
  <c r="R12" i="15"/>
  <c r="R22" i="15"/>
  <c r="P12" i="15"/>
  <c r="P22" i="15"/>
  <c r="N12" i="15"/>
  <c r="N22" i="15"/>
  <c r="L12" i="15"/>
  <c r="L22" i="15"/>
  <c r="J12" i="15"/>
  <c r="J22" i="15"/>
  <c r="H12" i="15"/>
  <c r="H22" i="15"/>
  <c r="F12" i="15"/>
  <c r="F22" i="15"/>
  <c r="E12" i="15"/>
  <c r="E22" i="15"/>
  <c r="D12" i="15"/>
  <c r="D22" i="15"/>
  <c r="C12" i="15"/>
  <c r="C22" i="15"/>
  <c r="K12" i="14"/>
  <c r="N12" i="14"/>
  <c r="M12" i="14"/>
  <c r="L12" i="14"/>
  <c r="J12" i="14"/>
  <c r="I12" i="14"/>
  <c r="H12" i="14"/>
  <c r="G12" i="14"/>
  <c r="F12" i="14"/>
  <c r="E12" i="14"/>
  <c r="D12" i="14"/>
  <c r="C12" i="14"/>
  <c r="N12" i="13"/>
  <c r="M12" i="13"/>
  <c r="L12" i="13"/>
  <c r="K12" i="13"/>
  <c r="J12" i="13"/>
  <c r="I12" i="13"/>
  <c r="H12" i="13"/>
  <c r="G12" i="13"/>
  <c r="F12" i="13"/>
  <c r="E12" i="13"/>
  <c r="C12" i="13"/>
  <c r="D12" i="13"/>
  <c r="J12" i="12"/>
  <c r="I12" i="12"/>
  <c r="G12" i="12"/>
  <c r="D6" i="12"/>
  <c r="C6" i="12"/>
  <c r="N12" i="12"/>
  <c r="M12" i="12"/>
  <c r="L12" i="12"/>
  <c r="K12" i="12"/>
  <c r="H12" i="12"/>
  <c r="F12" i="12"/>
  <c r="E12" i="12"/>
  <c r="D12" i="12"/>
  <c r="C12" i="12"/>
  <c r="N12" i="11"/>
  <c r="M12" i="11"/>
  <c r="L12" i="11"/>
  <c r="K12" i="11"/>
  <c r="J12" i="11"/>
  <c r="I12" i="11"/>
  <c r="H12" i="11"/>
  <c r="G12" i="11"/>
  <c r="F12" i="11"/>
  <c r="E12" i="11"/>
  <c r="D12" i="11"/>
  <c r="C12" i="11"/>
  <c r="N12" i="8"/>
  <c r="M12" i="8"/>
  <c r="L12" i="8"/>
  <c r="K12" i="8"/>
  <c r="J12" i="8"/>
  <c r="I12" i="8"/>
  <c r="H12" i="8"/>
  <c r="G12" i="8"/>
  <c r="F12" i="8"/>
  <c r="E12" i="8"/>
  <c r="D12" i="8"/>
  <c r="C12" i="8"/>
  <c r="N12" i="9"/>
  <c r="M12" i="9"/>
  <c r="L12" i="9"/>
  <c r="K12" i="9"/>
  <c r="J12" i="9"/>
  <c r="I12" i="9"/>
  <c r="H12" i="9"/>
  <c r="G12" i="9"/>
  <c r="F12" i="9"/>
  <c r="E12" i="9"/>
  <c r="D12" i="9"/>
  <c r="C12" i="9"/>
  <c r="E12" i="7"/>
  <c r="D12" i="7"/>
  <c r="F12" i="7"/>
  <c r="G12" i="7"/>
  <c r="H12" i="7"/>
  <c r="I12" i="7"/>
  <c r="J12" i="7"/>
  <c r="K12" i="7"/>
  <c r="L12" i="7"/>
  <c r="M12" i="7"/>
  <c r="N12" i="7"/>
  <c r="C12" i="7"/>
  <c r="AG22" i="16" l="1"/>
</calcChain>
</file>

<file path=xl/sharedStrings.xml><?xml version="1.0" encoding="utf-8"?>
<sst xmlns="http://schemas.openxmlformats.org/spreadsheetml/2006/main" count="338" uniqueCount="38">
  <si>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</si>
  <si>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</si>
  <si>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</si>
  <si>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</si>
  <si>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</si>
  <si>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</si>
  <si>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</si>
  <si>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</si>
  <si>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</si>
  <si>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</si>
  <si>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</si>
  <si>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</si>
  <si>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</si>
  <si>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</si>
  <si>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</si>
  <si>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</si>
  <si>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</si>
  <si>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</si>
  <si>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</si>
  <si>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</si>
  <si>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</si>
  <si>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</si>
  <si>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2015 год</t>
  </si>
  <si>
    <t>ПАО "Россети" - 
АО "Тюменьэнерго"</t>
  </si>
  <si>
    <t xml:space="preserve">
ОАО "Тюменьэнерго"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</si>
  <si>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</si>
  <si>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</si>
  <si>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2016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</si>
  <si>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</si>
  <si>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</si>
  <si>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</si>
  <si>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2020 год</t>
  </si>
  <si>
    <t>АО "Россети Тюмень"</t>
  </si>
  <si>
    <t>Свердловская дирекция по энергообеспечению - структурное подразделение "Трансэнерго"- филиала ОАО "РЖД"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</si>
  <si>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</si>
  <si>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</si>
  <si>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</si>
  <si>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Тюменской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</si>
</sst>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B14" sqref="B1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24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3">
        <v>45850573</v>
      </c>
      <c r="D6" s="3">
        <v>41071522</v>
      </c>
      <c r="E6" s="3">
        <v>43319156</v>
      </c>
      <c r="F6" s="3">
        <v>39836618</v>
      </c>
      <c r="G6" s="3">
        <v>38632206</v>
      </c>
      <c r="H6" s="3">
        <v>33770414</v>
      </c>
      <c r="I6" s="3">
        <v>34120230</v>
      </c>
      <c r="J6" s="3">
        <v>32600958</v>
      </c>
      <c r="K6" s="3">
        <v>30978263</v>
      </c>
      <c r="L6" s="3">
        <v>36660444</v>
      </c>
      <c r="M6" s="3">
        <v>39244330</v>
      </c>
      <c r="N6" s="3">
        <v>48331395</v>
      </c>
    </row>
    <row r="7" spans="1:14" ht="22.5" customHeight="1" x14ac:dyDescent="0.25">
      <c r="A7" s="17"/>
      <c r="B7" s="5" t="s">
        <v>15</v>
      </c>
      <c r="C7" s="3">
        <v>219056</v>
      </c>
      <c r="D7" s="3">
        <v>190851</v>
      </c>
      <c r="E7" s="3">
        <v>198166</v>
      </c>
      <c r="F7" s="3">
        <v>242708</v>
      </c>
      <c r="G7" s="3">
        <v>163288</v>
      </c>
      <c r="H7" s="3">
        <v>139750</v>
      </c>
      <c r="I7" s="3">
        <v>355098</v>
      </c>
      <c r="J7" s="3">
        <v>252485</v>
      </c>
      <c r="K7" s="3">
        <v>122249</v>
      </c>
      <c r="L7" s="3">
        <v>161052</v>
      </c>
      <c r="M7" s="3">
        <v>157278</v>
      </c>
      <c r="N7" s="3">
        <v>200334</v>
      </c>
    </row>
    <row r="8" spans="1:14" ht="22.5" customHeight="1" x14ac:dyDescent="0.25">
      <c r="A8" s="17"/>
      <c r="B8" s="5" t="s">
        <v>16</v>
      </c>
      <c r="C8" s="3">
        <v>807295</v>
      </c>
      <c r="D8" s="3">
        <v>764089</v>
      </c>
      <c r="E8" s="3">
        <v>913119</v>
      </c>
      <c r="F8" s="3">
        <v>580417</v>
      </c>
      <c r="G8" s="3">
        <v>559300</v>
      </c>
      <c r="H8" s="3">
        <v>398401</v>
      </c>
      <c r="I8" s="3">
        <v>398737</v>
      </c>
      <c r="J8" s="3">
        <v>187229</v>
      </c>
      <c r="K8" s="3">
        <v>393278</v>
      </c>
      <c r="L8" s="3">
        <v>1244662</v>
      </c>
      <c r="M8" s="3">
        <v>1061616</v>
      </c>
      <c r="N8" s="3">
        <v>836073</v>
      </c>
    </row>
    <row r="9" spans="1:14" ht="22.5" customHeight="1" x14ac:dyDescent="0.25">
      <c r="A9" s="17"/>
      <c r="B9" s="5" t="s">
        <v>17</v>
      </c>
      <c r="C9" s="3">
        <v>3538429</v>
      </c>
      <c r="D9" s="3">
        <v>3276055</v>
      </c>
      <c r="E9" s="3">
        <v>2820379</v>
      </c>
      <c r="F9" s="3">
        <v>2380171</v>
      </c>
      <c r="G9" s="3">
        <v>1754024</v>
      </c>
      <c r="H9" s="3">
        <v>1425435</v>
      </c>
      <c r="I9" s="3">
        <v>1199878</v>
      </c>
      <c r="J9" s="3">
        <v>1285398</v>
      </c>
      <c r="K9" s="3">
        <v>1715134</v>
      </c>
      <c r="L9" s="3">
        <v>2219163</v>
      </c>
      <c r="M9" s="3">
        <v>2614838</v>
      </c>
      <c r="N9" s="3">
        <v>2962682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63217</v>
      </c>
      <c r="D11" s="3">
        <v>65500</v>
      </c>
      <c r="E11" s="3">
        <v>82118</v>
      </c>
      <c r="F11" s="3">
        <v>63561</v>
      </c>
      <c r="G11" s="3">
        <v>68292</v>
      </c>
      <c r="H11" s="3">
        <v>55988</v>
      </c>
      <c r="I11" s="3">
        <v>38615</v>
      </c>
      <c r="J11" s="3">
        <v>43816</v>
      </c>
      <c r="K11" s="3">
        <v>71464</v>
      </c>
      <c r="L11" s="3">
        <v>67010</v>
      </c>
      <c r="M11" s="3">
        <v>82979</v>
      </c>
      <c r="N11" s="3">
        <v>90097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50478570</v>
      </c>
      <c r="D12" s="9">
        <f t="shared" si="0"/>
        <v>45368017</v>
      </c>
      <c r="E12" s="9">
        <f t="shared" si="0"/>
        <v>47332938</v>
      </c>
      <c r="F12" s="9">
        <f t="shared" si="0"/>
        <v>43103475</v>
      </c>
      <c r="G12" s="9">
        <f t="shared" si="0"/>
        <v>41177110</v>
      </c>
      <c r="H12" s="9">
        <f t="shared" si="0"/>
        <v>35789988</v>
      </c>
      <c r="I12" s="9">
        <f t="shared" si="0"/>
        <v>36112558</v>
      </c>
      <c r="J12" s="9">
        <f t="shared" si="0"/>
        <v>34369886</v>
      </c>
      <c r="K12" s="9">
        <f t="shared" si="0"/>
        <v>33280388</v>
      </c>
      <c r="L12" s="9">
        <f t="shared" si="0"/>
        <v>40352331</v>
      </c>
      <c r="M12" s="9">
        <f t="shared" si="0"/>
        <v>43161041</v>
      </c>
      <c r="N12" s="9">
        <f t="shared" si="0"/>
        <v>52420581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2"/>
  <sheetViews>
    <sheetView zoomScale="70" zoomScaleNormal="70" workbookViewId="0">
      <selection activeCell="AT8" sqref="AT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19.85546875" style="1" customWidth="1"/>
    <col min="5" max="6" width="19.85546875" style="1" hidden="1" customWidth="1"/>
    <col min="7" max="7" width="19.85546875" style="1" customWidth="1"/>
    <col min="8" max="9" width="19.85546875" style="1" hidden="1" customWidth="1"/>
    <col min="10" max="10" width="19.85546875" style="1" customWidth="1"/>
    <col min="11" max="12" width="19.85546875" style="1" hidden="1" customWidth="1"/>
    <col min="13" max="13" width="19.85546875" style="1" customWidth="1"/>
    <col min="14" max="16" width="19.85546875" style="1" hidden="1" customWidth="1"/>
    <col min="17" max="17" width="19.85546875" style="1" customWidth="1"/>
    <col min="18" max="20" width="19.85546875" style="1" hidden="1" customWidth="1"/>
    <col min="21" max="21" width="19.85546875" style="1" customWidth="1"/>
    <col min="22" max="24" width="19.85546875" style="1" hidden="1" customWidth="1"/>
    <col min="25" max="25" width="19.85546875" style="1" customWidth="1"/>
    <col min="26" max="28" width="19.85546875" style="1" hidden="1" customWidth="1"/>
    <col min="29" max="29" width="19.85546875" style="1" customWidth="1"/>
    <col min="30" max="32" width="19.85546875" style="1" hidden="1" customWidth="1"/>
    <col min="33" max="33" width="19.85546875" style="1" customWidth="1"/>
    <col min="34" max="36" width="19.85546875" style="1" hidden="1" customWidth="1"/>
    <col min="37" max="37" width="19.85546875" style="1" customWidth="1"/>
    <col min="38" max="40" width="19.85546875" style="1" hidden="1" customWidth="1"/>
    <col min="41" max="41" width="19.85546875" style="1" customWidth="1"/>
    <col min="42" max="44" width="19.85546875" style="1" hidden="1" customWidth="1"/>
    <col min="45" max="45" width="19.85546875" style="1" customWidth="1"/>
    <col min="46" max="46" width="9.140625" style="12"/>
    <col min="47" max="16384" width="9.140625" style="1"/>
  </cols>
  <sheetData>
    <row r="2" spans="1:46" ht="42.75" customHeight="1" x14ac:dyDescent="0.25">
      <c r="A2" s="15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13"/>
    </row>
    <row r="4" spans="1:46" ht="22.5" customHeight="1" x14ac:dyDescent="0.25">
      <c r="A4" s="16" t="s">
        <v>32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20"/>
    </row>
    <row r="5" spans="1:46" ht="22.5" customHeight="1" x14ac:dyDescent="0.25">
      <c r="A5" s="17"/>
      <c r="B5" s="5" t="s">
        <v>19</v>
      </c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6" ht="22.5" customHeight="1" x14ac:dyDescent="0.25">
      <c r="A6" s="17"/>
      <c r="B6" s="5" t="s">
        <v>14</v>
      </c>
      <c r="C6" s="5">
        <v>1.1166597689283233</v>
      </c>
      <c r="D6" s="3">
        <v>50416573</v>
      </c>
      <c r="E6" s="3"/>
      <c r="F6" s="3">
        <v>0.89129415111748556</v>
      </c>
      <c r="G6" s="3">
        <v>43667281</v>
      </c>
      <c r="H6" s="3"/>
      <c r="I6" s="3">
        <v>1.0786436961737496</v>
      </c>
      <c r="J6" s="3">
        <v>47661587</v>
      </c>
      <c r="K6" s="3"/>
      <c r="L6" s="3">
        <v>0.87269199043383539</v>
      </c>
      <c r="M6" s="3">
        <v>42220281</v>
      </c>
      <c r="N6" s="3"/>
      <c r="O6" s="3"/>
      <c r="P6" s="3">
        <v>1.0011973404054062</v>
      </c>
      <c r="Q6" s="3">
        <v>43664726</v>
      </c>
      <c r="R6" s="3"/>
      <c r="S6" s="3"/>
      <c r="T6" s="3">
        <v>0.90679321974922011</v>
      </c>
      <c r="U6" s="3">
        <v>38604000</v>
      </c>
      <c r="V6" s="3"/>
      <c r="W6" s="3"/>
      <c r="X6" s="3">
        <v>0.95155248524620828</v>
      </c>
      <c r="Y6" s="3">
        <v>40088243</v>
      </c>
      <c r="Z6" s="3"/>
      <c r="AA6" s="3"/>
      <c r="AB6" s="3">
        <v>0.9749228389270157</v>
      </c>
      <c r="AC6" s="3">
        <v>39683767</v>
      </c>
      <c r="AD6" s="3"/>
      <c r="AE6" s="3"/>
      <c r="AF6" s="3">
        <v>1.0485377664702644</v>
      </c>
      <c r="AG6" s="3">
        <v>37735822</v>
      </c>
      <c r="AH6" s="3"/>
      <c r="AI6" s="3"/>
      <c r="AJ6" s="3">
        <v>1.0787013522020641</v>
      </c>
      <c r="AK6" s="3">
        <v>42249770</v>
      </c>
      <c r="AL6" s="3"/>
      <c r="AM6" s="3"/>
      <c r="AN6" s="3">
        <v>1.0953129375562685</v>
      </c>
      <c r="AO6" s="3">
        <v>44769125</v>
      </c>
      <c r="AP6" s="3"/>
      <c r="AQ6" s="3"/>
      <c r="AR6" s="3">
        <v>1.0724403624561716</v>
      </c>
      <c r="AS6" s="3">
        <v>48684003</v>
      </c>
    </row>
    <row r="7" spans="1:46" ht="22.5" customHeight="1" x14ac:dyDescent="0.25">
      <c r="A7" s="17"/>
      <c r="B7" s="5" t="s">
        <v>15</v>
      </c>
      <c r="C7" s="5">
        <v>1.1328972781394979</v>
      </c>
      <c r="D7" s="3">
        <v>254317</v>
      </c>
      <c r="E7" s="3"/>
      <c r="F7" s="3">
        <v>1.2038841776879476</v>
      </c>
      <c r="G7" s="3">
        <v>241971</v>
      </c>
      <c r="H7" s="3"/>
      <c r="I7" s="3">
        <v>0.83971064848608723</v>
      </c>
      <c r="J7" s="3">
        <v>257925</v>
      </c>
      <c r="K7" s="3"/>
      <c r="L7" s="3">
        <v>0.94319219033876056</v>
      </c>
      <c r="M7" s="3">
        <v>177177</v>
      </c>
      <c r="N7" s="3"/>
      <c r="O7" s="3"/>
      <c r="P7" s="3">
        <v>1.4690696945678421</v>
      </c>
      <c r="Q7" s="3">
        <v>168905</v>
      </c>
      <c r="R7" s="3"/>
      <c r="S7" s="3"/>
      <c r="T7" s="3">
        <v>0.82002170680753084</v>
      </c>
      <c r="U7" s="3">
        <v>164544</v>
      </c>
      <c r="V7" s="3"/>
      <c r="W7" s="3"/>
      <c r="X7" s="3">
        <v>0.74102012868279921</v>
      </c>
      <c r="Y7" s="3">
        <v>187404</v>
      </c>
      <c r="Z7" s="3"/>
      <c r="AA7" s="3"/>
      <c r="AB7" s="3">
        <v>0.82014908422639332</v>
      </c>
      <c r="AC7" s="3">
        <v>201502</v>
      </c>
      <c r="AD7" s="3"/>
      <c r="AE7" s="3"/>
      <c r="AF7" s="3">
        <v>1.0141619879654573</v>
      </c>
      <c r="AG7" s="3">
        <v>125196</v>
      </c>
      <c r="AH7" s="3"/>
      <c r="AI7" s="3"/>
      <c r="AJ7" s="3">
        <v>2.3917182825862988</v>
      </c>
      <c r="AK7" s="3">
        <v>169722</v>
      </c>
      <c r="AL7" s="3"/>
      <c r="AM7" s="3"/>
      <c r="AN7" s="3">
        <v>0.93648149301446926</v>
      </c>
      <c r="AO7" s="3">
        <v>286111</v>
      </c>
      <c r="AP7" s="3"/>
      <c r="AQ7" s="3"/>
      <c r="AR7" s="3">
        <v>1.1839119953448418</v>
      </c>
      <c r="AS7" s="3">
        <v>286254</v>
      </c>
    </row>
    <row r="8" spans="1:46" ht="22.5" customHeight="1" x14ac:dyDescent="0.25">
      <c r="A8" s="17"/>
      <c r="B8" s="5" t="s">
        <v>16</v>
      </c>
      <c r="C8" s="5">
        <v>1.125385845500541</v>
      </c>
      <c r="D8" s="3">
        <v>2692188</v>
      </c>
      <c r="E8" s="3"/>
      <c r="F8" s="3">
        <v>0.94135263557447146</v>
      </c>
      <c r="G8" s="3">
        <v>2672256</v>
      </c>
      <c r="H8" s="3"/>
      <c r="I8" s="3">
        <v>0.93535909815104223</v>
      </c>
      <c r="J8" s="3">
        <v>2847378</v>
      </c>
      <c r="K8" s="3"/>
      <c r="L8" s="3">
        <v>0.75085209097514194</v>
      </c>
      <c r="M8" s="3">
        <v>2321249</v>
      </c>
      <c r="N8" s="3"/>
      <c r="O8" s="3"/>
      <c r="P8" s="3">
        <v>0.82393656771175516</v>
      </c>
      <c r="Q8" s="3">
        <v>1860476</v>
      </c>
      <c r="R8" s="3"/>
      <c r="S8" s="3"/>
      <c r="T8" s="3">
        <v>0.8668650159722523</v>
      </c>
      <c r="U8" s="3">
        <v>1614443</v>
      </c>
      <c r="V8" s="3"/>
      <c r="W8" s="3"/>
      <c r="X8" s="3">
        <v>0.8330355697841435</v>
      </c>
      <c r="Y8" s="3">
        <v>1684150</v>
      </c>
      <c r="Z8" s="3"/>
      <c r="AA8" s="3"/>
      <c r="AB8" s="3">
        <v>0.95343438398590263</v>
      </c>
      <c r="AC8" s="3">
        <v>1756272</v>
      </c>
      <c r="AD8" s="3"/>
      <c r="AE8" s="3"/>
      <c r="AF8" s="3">
        <v>1.3798810821997405</v>
      </c>
      <c r="AG8" s="3">
        <v>2139819</v>
      </c>
      <c r="AH8" s="3"/>
      <c r="AI8" s="3"/>
      <c r="AJ8" s="3">
        <v>1.2427321171260035</v>
      </c>
      <c r="AK8" s="3">
        <v>2762926</v>
      </c>
      <c r="AL8" s="3"/>
      <c r="AM8" s="3"/>
      <c r="AN8" s="3">
        <v>1.2254905464812895</v>
      </c>
      <c r="AO8" s="3">
        <v>3516399</v>
      </c>
      <c r="AP8" s="3"/>
      <c r="AQ8" s="3"/>
      <c r="AR8" s="3">
        <v>1.1089412221003447</v>
      </c>
      <c r="AS8" s="3">
        <v>3894450</v>
      </c>
    </row>
    <row r="9" spans="1:46" ht="22.5" customHeight="1" x14ac:dyDescent="0.25">
      <c r="A9" s="17"/>
      <c r="B9" s="5" t="s">
        <v>17</v>
      </c>
      <c r="C9" s="5">
        <v>1.0366859058235787</v>
      </c>
      <c r="D9" s="3">
        <v>3573780</v>
      </c>
      <c r="E9" s="3"/>
      <c r="F9" s="3">
        <v>0.8843030218759842</v>
      </c>
      <c r="G9" s="3">
        <v>3042175</v>
      </c>
      <c r="H9" s="3"/>
      <c r="I9" s="3">
        <v>0.90530881349292758</v>
      </c>
      <c r="J9" s="3">
        <v>3006204</v>
      </c>
      <c r="K9" s="3"/>
      <c r="L9" s="3">
        <v>0.69241219770218898</v>
      </c>
      <c r="M9" s="3">
        <v>2001869</v>
      </c>
      <c r="N9" s="3"/>
      <c r="O9" s="3"/>
      <c r="P9" s="3">
        <v>0.67158351830961993</v>
      </c>
      <c r="Q9" s="3">
        <v>1247685</v>
      </c>
      <c r="R9" s="3"/>
      <c r="S9" s="3"/>
      <c r="T9" s="3">
        <v>0.7372704784912989</v>
      </c>
      <c r="U9" s="3">
        <v>1005890</v>
      </c>
      <c r="V9" s="3"/>
      <c r="W9" s="3"/>
      <c r="X9" s="3">
        <v>0.97154778259668129</v>
      </c>
      <c r="Y9" s="3">
        <v>899240</v>
      </c>
      <c r="Z9" s="3"/>
      <c r="AA9" s="3"/>
      <c r="AB9" s="3">
        <v>1.0384555644983973</v>
      </c>
      <c r="AC9" s="3">
        <v>992550</v>
      </c>
      <c r="AD9" s="3"/>
      <c r="AE9" s="3"/>
      <c r="AF9" s="3">
        <v>1.3418177756626295</v>
      </c>
      <c r="AG9" s="3">
        <v>1398040</v>
      </c>
      <c r="AH9" s="3"/>
      <c r="AI9" s="3"/>
      <c r="AJ9" s="3">
        <v>1.4572193964890134</v>
      </c>
      <c r="AK9" s="3">
        <v>1752108</v>
      </c>
      <c r="AL9" s="3"/>
      <c r="AM9" s="3"/>
      <c r="AN9" s="3">
        <v>1.5098056844259444</v>
      </c>
      <c r="AO9" s="3">
        <v>3173567</v>
      </c>
      <c r="AP9" s="3"/>
      <c r="AQ9" s="3"/>
      <c r="AR9" s="3">
        <v>1.1752086067408856</v>
      </c>
      <c r="AS9" s="3">
        <v>3625913</v>
      </c>
    </row>
    <row r="10" spans="1:46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</row>
    <row r="11" spans="1:46" ht="22.5" customHeight="1" x14ac:dyDescent="0.25">
      <c r="A11" s="17"/>
      <c r="B11" s="4"/>
      <c r="C11" s="4">
        <v>1.2516604244694132</v>
      </c>
      <c r="D11" s="3">
        <v>57382</v>
      </c>
      <c r="E11" s="3"/>
      <c r="F11" s="3">
        <v>0.8441620618803487</v>
      </c>
      <c r="G11" s="3">
        <v>62144</v>
      </c>
      <c r="H11" s="3"/>
      <c r="I11" s="3">
        <v>0.88750384006427674</v>
      </c>
      <c r="J11" s="3">
        <v>57297</v>
      </c>
      <c r="K11" s="3"/>
      <c r="L11" s="3">
        <v>0.94130177199685805</v>
      </c>
      <c r="M11" s="3">
        <v>80310</v>
      </c>
      <c r="N11" s="3"/>
      <c r="O11" s="3"/>
      <c r="P11" s="3">
        <v>0.8961586331749265</v>
      </c>
      <c r="Q11" s="3">
        <v>69532</v>
      </c>
      <c r="R11" s="3"/>
      <c r="S11" s="3"/>
      <c r="T11" s="3">
        <v>1.0671064675988764</v>
      </c>
      <c r="U11" s="3">
        <v>62443</v>
      </c>
      <c r="V11" s="3"/>
      <c r="W11" s="3"/>
      <c r="X11" s="3">
        <v>0.88318987192001652</v>
      </c>
      <c r="Y11" s="3">
        <v>67635</v>
      </c>
      <c r="Z11" s="3"/>
      <c r="AA11" s="3"/>
      <c r="AB11" s="3">
        <v>1.1197334047826377</v>
      </c>
      <c r="AC11" s="3">
        <v>62197</v>
      </c>
      <c r="AD11" s="3"/>
      <c r="AE11" s="3"/>
      <c r="AF11" s="3">
        <v>1.2474202135614512</v>
      </c>
      <c r="AG11" s="3">
        <v>74313</v>
      </c>
      <c r="AH11" s="3"/>
      <c r="AI11" s="3"/>
      <c r="AJ11" s="3">
        <v>0.90975902170003597</v>
      </c>
      <c r="AK11" s="3">
        <v>72482</v>
      </c>
      <c r="AL11" s="3"/>
      <c r="AM11" s="3"/>
      <c r="AN11" s="3">
        <v>0.922947168667554</v>
      </c>
      <c r="AO11" s="3">
        <v>80548</v>
      </c>
      <c r="AP11" s="3"/>
      <c r="AQ11" s="3"/>
      <c r="AR11" s="3">
        <v>1.0997629790393513</v>
      </c>
      <c r="AS11" s="3">
        <v>87012</v>
      </c>
    </row>
    <row r="12" spans="1:46" ht="22.5" customHeight="1" x14ac:dyDescent="0.25">
      <c r="A12" s="21" t="s">
        <v>18</v>
      </c>
      <c r="B12" s="22"/>
      <c r="C12" s="14"/>
      <c r="D12" s="9">
        <f t="shared" ref="D12:AS12" si="0">SUM(D5:D9,D11)</f>
        <v>56994240</v>
      </c>
      <c r="E12" s="9"/>
      <c r="F12" s="9"/>
      <c r="G12" s="9">
        <f t="shared" si="0"/>
        <v>49685827</v>
      </c>
      <c r="H12" s="9"/>
      <c r="I12" s="9"/>
      <c r="J12" s="9">
        <f t="shared" si="0"/>
        <v>53830391</v>
      </c>
      <c r="K12" s="9"/>
      <c r="L12" s="9"/>
      <c r="M12" s="9">
        <f t="shared" si="0"/>
        <v>46800886</v>
      </c>
      <c r="N12" s="9"/>
      <c r="O12" s="9"/>
      <c r="P12" s="9"/>
      <c r="Q12" s="9">
        <f t="shared" si="0"/>
        <v>47011324</v>
      </c>
      <c r="R12" s="9"/>
      <c r="S12" s="9"/>
      <c r="T12" s="9"/>
      <c r="U12" s="9">
        <f t="shared" si="0"/>
        <v>41451320</v>
      </c>
      <c r="V12" s="9"/>
      <c r="W12" s="9"/>
      <c r="X12" s="9"/>
      <c r="Y12" s="9">
        <f t="shared" si="0"/>
        <v>42926672</v>
      </c>
      <c r="Z12" s="9"/>
      <c r="AA12" s="9"/>
      <c r="AB12" s="9"/>
      <c r="AC12" s="9">
        <f t="shared" si="0"/>
        <v>42696288</v>
      </c>
      <c r="AD12" s="9"/>
      <c r="AE12" s="9"/>
      <c r="AF12" s="9"/>
      <c r="AG12" s="9">
        <f>SUM(AG5:AG9,AG11)</f>
        <v>41473190</v>
      </c>
      <c r="AH12" s="9"/>
      <c r="AI12" s="9"/>
      <c r="AJ12" s="9"/>
      <c r="AK12" s="9">
        <f t="shared" si="0"/>
        <v>47007008</v>
      </c>
      <c r="AL12" s="9"/>
      <c r="AM12" s="9"/>
      <c r="AN12" s="9"/>
      <c r="AO12" s="9">
        <f t="shared" si="0"/>
        <v>51825750</v>
      </c>
      <c r="AP12" s="9"/>
      <c r="AQ12" s="9"/>
      <c r="AR12" s="9"/>
      <c r="AS12" s="9">
        <f t="shared" si="0"/>
        <v>56577632</v>
      </c>
    </row>
    <row r="13" spans="1:46" ht="22.5" customHeight="1" x14ac:dyDescent="0.25">
      <c r="A13" s="16" t="s">
        <v>33</v>
      </c>
      <c r="B13" s="18" t="s">
        <v>20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20"/>
    </row>
    <row r="14" spans="1:46" ht="22.5" customHeight="1" x14ac:dyDescent="0.25">
      <c r="A14" s="17"/>
      <c r="B14" s="5" t="s">
        <v>19</v>
      </c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6" ht="22.5" customHeight="1" x14ac:dyDescent="0.25">
      <c r="A15" s="17"/>
      <c r="B15" s="5" t="s">
        <v>14</v>
      </c>
      <c r="C15" s="5">
        <v>1.0747607824177594</v>
      </c>
      <c r="D15" s="3">
        <v>259285</v>
      </c>
      <c r="E15" s="3"/>
      <c r="F15" s="3">
        <v>0.78454871589175335</v>
      </c>
      <c r="G15" s="3">
        <v>219805</v>
      </c>
      <c r="H15" s="3"/>
      <c r="I15" s="3">
        <v>1.017621734747022</v>
      </c>
      <c r="J15" s="3">
        <v>228888</v>
      </c>
      <c r="K15" s="3"/>
      <c r="L15" s="3">
        <v>0.95856321164455927</v>
      </c>
      <c r="M15" s="3">
        <v>195946</v>
      </c>
      <c r="N15" s="3"/>
      <c r="O15" s="3"/>
      <c r="P15" s="3">
        <v>0.91769777124663243</v>
      </c>
      <c r="Q15" s="3">
        <v>199349</v>
      </c>
      <c r="R15" s="3"/>
      <c r="S15" s="3"/>
      <c r="T15" s="3">
        <v>0.82234131135640631</v>
      </c>
      <c r="U15" s="3">
        <v>156831</v>
      </c>
      <c r="V15" s="3"/>
      <c r="W15" s="3"/>
      <c r="X15" s="3">
        <v>1.0494015474088692</v>
      </c>
      <c r="Y15" s="3">
        <v>158104</v>
      </c>
      <c r="Z15" s="3"/>
      <c r="AA15" s="3"/>
      <c r="AB15" s="3">
        <v>0.96715633214782748</v>
      </c>
      <c r="AC15" s="3">
        <v>154279</v>
      </c>
      <c r="AD15" s="3"/>
      <c r="AE15" s="3"/>
      <c r="AF15" s="3">
        <v>0.93007386563489269</v>
      </c>
      <c r="AG15" s="3">
        <v>172734</v>
      </c>
      <c r="AH15" s="3"/>
      <c r="AI15" s="3"/>
      <c r="AJ15" s="3">
        <v>1.4643507917844201</v>
      </c>
      <c r="AK15" s="3">
        <v>211388</v>
      </c>
      <c r="AL15" s="3"/>
      <c r="AM15" s="3"/>
      <c r="AN15" s="3">
        <v>1.0885604004470282</v>
      </c>
      <c r="AO15" s="3">
        <v>222767</v>
      </c>
      <c r="AP15" s="3"/>
      <c r="AQ15" s="3"/>
      <c r="AR15" s="3">
        <v>1.0598303871073496</v>
      </c>
      <c r="AS15" s="3">
        <v>223509</v>
      </c>
    </row>
    <row r="16" spans="1:46" ht="22.5" customHeight="1" x14ac:dyDescent="0.25">
      <c r="A16" s="17"/>
      <c r="B16" s="5" t="s">
        <v>15</v>
      </c>
      <c r="C16" s="5">
        <v>1.0343161413357904</v>
      </c>
      <c r="D16" s="3">
        <v>102309</v>
      </c>
      <c r="E16" s="3"/>
      <c r="F16" s="3">
        <v>0.97119358614474682</v>
      </c>
      <c r="G16" s="3">
        <v>90410</v>
      </c>
      <c r="H16" s="3"/>
      <c r="I16" s="3">
        <v>1.0943792662116041</v>
      </c>
      <c r="J16" s="3">
        <v>104860</v>
      </c>
      <c r="K16" s="3"/>
      <c r="L16" s="3">
        <v>0.88453254587804186</v>
      </c>
      <c r="M16" s="3">
        <v>104871</v>
      </c>
      <c r="N16" s="3"/>
      <c r="O16" s="3"/>
      <c r="P16" s="3">
        <v>0.89031632529390381</v>
      </c>
      <c r="Q16" s="3">
        <v>83587</v>
      </c>
      <c r="R16" s="3"/>
      <c r="S16" s="3"/>
      <c r="T16" s="3">
        <v>0.80616538375863178</v>
      </c>
      <c r="U16" s="3">
        <v>68511</v>
      </c>
      <c r="V16" s="3"/>
      <c r="W16" s="3"/>
      <c r="X16" s="3">
        <v>1.1259076186236434</v>
      </c>
      <c r="Y16" s="3">
        <v>71854</v>
      </c>
      <c r="Z16" s="3"/>
      <c r="AA16" s="3"/>
      <c r="AB16" s="3">
        <v>0.96988206421705636</v>
      </c>
      <c r="AC16" s="3">
        <v>62555</v>
      </c>
      <c r="AD16" s="3"/>
      <c r="AE16" s="3"/>
      <c r="AF16" s="3">
        <v>1.0004357849752588</v>
      </c>
      <c r="AG16" s="3">
        <v>70234</v>
      </c>
      <c r="AH16" s="3"/>
      <c r="AI16" s="3"/>
      <c r="AJ16" s="3">
        <v>1.3713659420798965</v>
      </c>
      <c r="AK16" s="3">
        <v>87042</v>
      </c>
      <c r="AL16" s="3"/>
      <c r="AM16" s="3"/>
      <c r="AN16" s="3">
        <v>0.86431820976269524</v>
      </c>
      <c r="AO16" s="3">
        <v>93921</v>
      </c>
      <c r="AP16" s="3"/>
      <c r="AQ16" s="3"/>
      <c r="AR16" s="3">
        <v>1.1456718116508997</v>
      </c>
      <c r="AS16" s="3">
        <v>94433</v>
      </c>
    </row>
    <row r="17" spans="1:45" ht="22.5" customHeight="1" x14ac:dyDescent="0.25">
      <c r="A17" s="17"/>
      <c r="B17" s="5" t="s">
        <v>16</v>
      </c>
      <c r="C17" s="5">
        <v>1.1139109972379706</v>
      </c>
      <c r="D17" s="3">
        <v>566833</v>
      </c>
      <c r="E17" s="3"/>
      <c r="F17" s="3">
        <v>0.91752276005323485</v>
      </c>
      <c r="G17" s="3">
        <v>525308</v>
      </c>
      <c r="H17" s="3"/>
      <c r="I17" s="3">
        <v>0.96278324823909756</v>
      </c>
      <c r="J17" s="3">
        <v>605998</v>
      </c>
      <c r="K17" s="3"/>
      <c r="L17" s="3">
        <v>0.7592745056700404</v>
      </c>
      <c r="M17" s="3">
        <v>487123</v>
      </c>
      <c r="N17" s="3"/>
      <c r="O17" s="3"/>
      <c r="P17" s="3">
        <v>0.89025134224175151</v>
      </c>
      <c r="Q17" s="3">
        <v>376119</v>
      </c>
      <c r="R17" s="3"/>
      <c r="S17" s="3"/>
      <c r="T17" s="3">
        <v>0.687976104288752</v>
      </c>
      <c r="U17" s="3">
        <v>238071</v>
      </c>
      <c r="V17" s="3"/>
      <c r="W17" s="3"/>
      <c r="X17" s="3">
        <v>0.85003044462387656</v>
      </c>
      <c r="Y17" s="3">
        <v>225023</v>
      </c>
      <c r="Z17" s="3"/>
      <c r="AA17" s="3"/>
      <c r="AB17" s="3">
        <v>0.90786743437316297</v>
      </c>
      <c r="AC17" s="3">
        <v>239097</v>
      </c>
      <c r="AD17" s="3"/>
      <c r="AE17" s="3"/>
      <c r="AF17" s="3">
        <v>1.7163672851549938</v>
      </c>
      <c r="AG17" s="3">
        <v>438065</v>
      </c>
      <c r="AH17" s="3"/>
      <c r="AI17" s="3"/>
      <c r="AJ17" s="3">
        <v>1.1052285752831894</v>
      </c>
      <c r="AK17" s="3">
        <v>485291</v>
      </c>
      <c r="AL17" s="3"/>
      <c r="AM17" s="3"/>
      <c r="AN17" s="3">
        <v>1.1975672553748917</v>
      </c>
      <c r="AO17" s="3">
        <v>497616</v>
      </c>
      <c r="AP17" s="3"/>
      <c r="AQ17" s="3"/>
      <c r="AR17" s="3">
        <v>1.1237586851925607</v>
      </c>
      <c r="AS17" s="3">
        <v>583049</v>
      </c>
    </row>
    <row r="18" spans="1:45" ht="22.5" customHeight="1" x14ac:dyDescent="0.25">
      <c r="A18" s="17"/>
      <c r="B18" s="5" t="s">
        <v>17</v>
      </c>
      <c r="C18" s="5">
        <v>1.0495451760215324</v>
      </c>
      <c r="D18" s="3">
        <v>3441476</v>
      </c>
      <c r="E18" s="3"/>
      <c r="F18" s="3">
        <v>0.87265465555890132</v>
      </c>
      <c r="G18" s="3">
        <v>2924392</v>
      </c>
      <c r="H18" s="3"/>
      <c r="I18" s="3">
        <v>0.9009895738982272</v>
      </c>
      <c r="J18" s="3">
        <v>2880479</v>
      </c>
      <c r="K18" s="3"/>
      <c r="L18" s="3">
        <v>0.68843919423752242</v>
      </c>
      <c r="M18" s="3">
        <v>1905194</v>
      </c>
      <c r="N18" s="3"/>
      <c r="O18" s="3"/>
      <c r="P18" s="3">
        <v>0.67056140235208794</v>
      </c>
      <c r="Q18" s="3">
        <v>1171109</v>
      </c>
      <c r="R18" s="3"/>
      <c r="S18" s="3"/>
      <c r="T18" s="3">
        <v>0.73147934775595236</v>
      </c>
      <c r="U18" s="3">
        <v>930805</v>
      </c>
      <c r="V18" s="3"/>
      <c r="W18" s="3"/>
      <c r="X18" s="3">
        <v>0.98227397214241308</v>
      </c>
      <c r="Y18" s="3">
        <v>824393</v>
      </c>
      <c r="Z18" s="3"/>
      <c r="AA18" s="3"/>
      <c r="AB18" s="3">
        <v>1.0401724624542439</v>
      </c>
      <c r="AC18" s="3">
        <v>915739</v>
      </c>
      <c r="AD18" s="3"/>
      <c r="AE18" s="3"/>
      <c r="AF18" s="3">
        <v>1.3475681136809086</v>
      </c>
      <c r="AG18" s="3">
        <v>1303321</v>
      </c>
      <c r="AH18" s="3"/>
      <c r="AI18" s="3"/>
      <c r="AJ18" s="3">
        <v>1.4548264032423643</v>
      </c>
      <c r="AK18" s="3">
        <v>1637058</v>
      </c>
      <c r="AL18" s="3"/>
      <c r="AM18" s="3"/>
      <c r="AN18" s="3">
        <v>1.536786678158244</v>
      </c>
      <c r="AO18" s="3">
        <v>2984678</v>
      </c>
      <c r="AP18" s="3"/>
      <c r="AQ18" s="3"/>
      <c r="AR18" s="3">
        <v>1.1772752640721349</v>
      </c>
      <c r="AS18" s="3">
        <v>3460891</v>
      </c>
    </row>
    <row r="19" spans="1:45" ht="22.5" customHeight="1" x14ac:dyDescent="0.25">
      <c r="A19" s="17"/>
      <c r="B19" s="18" t="s">
        <v>21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20"/>
    </row>
    <row r="20" spans="1:45" ht="22.5" customHeight="1" x14ac:dyDescent="0.25">
      <c r="A20" s="17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22.5" customHeight="1" x14ac:dyDescent="0.25">
      <c r="A21" s="21" t="s">
        <v>18</v>
      </c>
      <c r="B21" s="22"/>
      <c r="C21" s="14"/>
      <c r="D21" s="9">
        <f t="shared" ref="D21:AC21" si="1">SUM(D14:D18,D20)</f>
        <v>4369903</v>
      </c>
      <c r="E21" s="9"/>
      <c r="F21" s="9"/>
      <c r="G21" s="9">
        <f t="shared" si="1"/>
        <v>3759915</v>
      </c>
      <c r="H21" s="9"/>
      <c r="I21" s="9"/>
      <c r="J21" s="9">
        <f t="shared" si="1"/>
        <v>3820225</v>
      </c>
      <c r="K21" s="9"/>
      <c r="L21" s="9"/>
      <c r="M21" s="9">
        <f t="shared" si="1"/>
        <v>2693134</v>
      </c>
      <c r="N21" s="9"/>
      <c r="O21" s="9"/>
      <c r="P21" s="9"/>
      <c r="Q21" s="9">
        <f t="shared" si="1"/>
        <v>1830164</v>
      </c>
      <c r="R21" s="9"/>
      <c r="S21" s="9"/>
      <c r="T21" s="9"/>
      <c r="U21" s="9">
        <f t="shared" si="1"/>
        <v>1394218</v>
      </c>
      <c r="V21" s="9"/>
      <c r="W21" s="9"/>
      <c r="X21" s="9"/>
      <c r="Y21" s="9">
        <f t="shared" si="1"/>
        <v>1279374</v>
      </c>
      <c r="Z21" s="9"/>
      <c r="AA21" s="9"/>
      <c r="AB21" s="9"/>
      <c r="AC21" s="9">
        <f t="shared" si="1"/>
        <v>1371670</v>
      </c>
      <c r="AD21" s="9"/>
      <c r="AE21" s="9"/>
      <c r="AF21" s="9"/>
      <c r="AG21" s="9">
        <f>SUM(AG14:AG18,AG20)</f>
        <v>1984354</v>
      </c>
      <c r="AH21" s="9"/>
      <c r="AI21" s="9"/>
      <c r="AJ21" s="9"/>
      <c r="AK21" s="9">
        <f t="shared" ref="AK21:AS21" si="2">SUM(AK14:AK18,AK20)</f>
        <v>2420779</v>
      </c>
      <c r="AL21" s="9"/>
      <c r="AM21" s="9"/>
      <c r="AN21" s="9"/>
      <c r="AO21" s="9">
        <f t="shared" si="2"/>
        <v>3798982</v>
      </c>
      <c r="AP21" s="9"/>
      <c r="AQ21" s="9"/>
      <c r="AR21" s="9"/>
      <c r="AS21" s="9">
        <f t="shared" si="2"/>
        <v>4361882</v>
      </c>
    </row>
    <row r="22" spans="1:45" ht="22.5" customHeight="1" x14ac:dyDescent="0.25">
      <c r="A22" s="21" t="s">
        <v>18</v>
      </c>
      <c r="B22" s="22"/>
      <c r="C22" s="14"/>
      <c r="D22" s="9">
        <f>D12+D21</f>
        <v>61364143</v>
      </c>
      <c r="E22" s="9"/>
      <c r="F22" s="9"/>
      <c r="G22" s="9">
        <f t="shared" ref="G22:AS22" si="3">G12+G21</f>
        <v>53445742</v>
      </c>
      <c r="H22" s="9"/>
      <c r="I22" s="9"/>
      <c r="J22" s="9">
        <f t="shared" si="3"/>
        <v>57650616</v>
      </c>
      <c r="K22" s="9"/>
      <c r="L22" s="9"/>
      <c r="M22" s="9">
        <f t="shared" si="3"/>
        <v>49494020</v>
      </c>
      <c r="N22" s="9"/>
      <c r="O22" s="9"/>
      <c r="P22" s="9"/>
      <c r="Q22" s="9">
        <f t="shared" si="3"/>
        <v>48841488</v>
      </c>
      <c r="R22" s="9"/>
      <c r="S22" s="9"/>
      <c r="T22" s="9"/>
      <c r="U22" s="9">
        <f t="shared" si="3"/>
        <v>42845538</v>
      </c>
      <c r="V22" s="9"/>
      <c r="W22" s="9"/>
      <c r="X22" s="9"/>
      <c r="Y22" s="9">
        <f t="shared" si="3"/>
        <v>44206046</v>
      </c>
      <c r="Z22" s="9"/>
      <c r="AA22" s="9"/>
      <c r="AB22" s="9"/>
      <c r="AC22" s="9">
        <f t="shared" si="3"/>
        <v>44067958</v>
      </c>
      <c r="AD22" s="9"/>
      <c r="AE22" s="9"/>
      <c r="AF22" s="9"/>
      <c r="AG22" s="9">
        <f t="shared" si="3"/>
        <v>43457544</v>
      </c>
      <c r="AH22" s="9"/>
      <c r="AI22" s="9"/>
      <c r="AJ22" s="9"/>
      <c r="AK22" s="9">
        <f t="shared" si="3"/>
        <v>49427787</v>
      </c>
      <c r="AL22" s="9"/>
      <c r="AM22" s="9"/>
      <c r="AN22" s="9"/>
      <c r="AO22" s="9">
        <f t="shared" si="3"/>
        <v>55624732</v>
      </c>
      <c r="AP22" s="9"/>
      <c r="AQ22" s="9"/>
      <c r="AR22" s="9"/>
      <c r="AS22" s="9">
        <f t="shared" si="3"/>
        <v>60939514</v>
      </c>
    </row>
  </sheetData>
  <mergeCells count="10">
    <mergeCell ref="A21:B21"/>
    <mergeCell ref="A22:B22"/>
    <mergeCell ref="A2:AS2"/>
    <mergeCell ref="A4:A11"/>
    <mergeCell ref="B4:AS4"/>
    <mergeCell ref="B10:AS10"/>
    <mergeCell ref="A12:B12"/>
    <mergeCell ref="A13:A20"/>
    <mergeCell ref="B13:AS13"/>
    <mergeCell ref="B19:AS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opLeftCell="A2" zoomScale="70" zoomScaleNormal="70" workbookViewId="0">
      <selection activeCell="M18" sqref="M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85546875" style="1" customWidth="1"/>
    <col min="15" max="16384" width="9.140625" style="1"/>
  </cols>
  <sheetData>
    <row r="2" spans="1:14" ht="42.75" customHeight="1" x14ac:dyDescent="0.25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32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3">
        <v>50128217</v>
      </c>
      <c r="D6" s="3">
        <v>42284332</v>
      </c>
      <c r="E6" s="3">
        <v>47973183</v>
      </c>
      <c r="F6" s="3">
        <v>44714857</v>
      </c>
      <c r="G6" s="3">
        <v>40196754</v>
      </c>
      <c r="H6" s="3">
        <v>37175231</v>
      </c>
      <c r="I6" s="3">
        <v>38965912</v>
      </c>
      <c r="J6" s="3">
        <v>39685248</v>
      </c>
      <c r="K6" s="3">
        <v>36153031</v>
      </c>
      <c r="L6" s="3">
        <v>41911714</v>
      </c>
      <c r="M6" s="3">
        <v>46111583</v>
      </c>
      <c r="N6" s="3">
        <v>49983129</v>
      </c>
    </row>
    <row r="7" spans="1:14" ht="22.5" customHeight="1" x14ac:dyDescent="0.25">
      <c r="A7" s="17"/>
      <c r="B7" s="5" t="s">
        <v>15</v>
      </c>
      <c r="C7" s="3">
        <v>275264</v>
      </c>
      <c r="D7" s="3">
        <v>256602</v>
      </c>
      <c r="E7" s="3">
        <v>153526</v>
      </c>
      <c r="F7" s="3">
        <v>102841</v>
      </c>
      <c r="G7" s="3">
        <v>144847</v>
      </c>
      <c r="H7" s="3">
        <v>107818</v>
      </c>
      <c r="I7" s="3">
        <v>186516</v>
      </c>
      <c r="J7" s="3">
        <v>115401</v>
      </c>
      <c r="K7" s="3">
        <v>91955</v>
      </c>
      <c r="L7" s="3">
        <v>129978</v>
      </c>
      <c r="M7" s="3">
        <v>183451</v>
      </c>
      <c r="N7" s="3">
        <v>241527</v>
      </c>
    </row>
    <row r="8" spans="1:14" ht="22.5" customHeight="1" x14ac:dyDescent="0.25">
      <c r="A8" s="17"/>
      <c r="B8" s="5" t="s">
        <v>16</v>
      </c>
      <c r="C8" s="3">
        <v>3592572</v>
      </c>
      <c r="D8" s="3">
        <v>3295143</v>
      </c>
      <c r="E8" s="3">
        <v>2607891</v>
      </c>
      <c r="F8" s="3">
        <v>2205473</v>
      </c>
      <c r="G8" s="3">
        <v>1917160</v>
      </c>
      <c r="H8" s="3">
        <v>1514862</v>
      </c>
      <c r="I8" s="3">
        <v>1465648</v>
      </c>
      <c r="J8" s="3">
        <v>1436913</v>
      </c>
      <c r="K8" s="3">
        <v>1734939</v>
      </c>
      <c r="L8" s="3">
        <v>2222753</v>
      </c>
      <c r="M8" s="3">
        <v>2853661</v>
      </c>
      <c r="N8" s="3">
        <v>3174584</v>
      </c>
    </row>
    <row r="9" spans="1:14" ht="22.5" customHeight="1" x14ac:dyDescent="0.25">
      <c r="A9" s="17"/>
      <c r="B9" s="5" t="s">
        <v>17</v>
      </c>
      <c r="C9" s="3">
        <v>3654785</v>
      </c>
      <c r="D9" s="3">
        <v>3153478</v>
      </c>
      <c r="E9" s="3">
        <v>3121979</v>
      </c>
      <c r="F9" s="3">
        <v>2379950</v>
      </c>
      <c r="G9" s="3">
        <v>1508629</v>
      </c>
      <c r="H9" s="3">
        <v>964472</v>
      </c>
      <c r="I9" s="3">
        <v>883852</v>
      </c>
      <c r="J9" s="3">
        <v>1047346</v>
      </c>
      <c r="K9" s="3">
        <v>1337554</v>
      </c>
      <c r="L9" s="3">
        <v>1713852</v>
      </c>
      <c r="M9" s="3">
        <v>2860011</v>
      </c>
      <c r="N9" s="3">
        <v>3620040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78028</v>
      </c>
      <c r="D11" s="3">
        <v>77114</v>
      </c>
      <c r="E11" s="3">
        <v>67523</v>
      </c>
      <c r="F11" s="3">
        <v>68167</v>
      </c>
      <c r="G11" s="3">
        <v>65645</v>
      </c>
      <c r="H11" s="3">
        <v>59207</v>
      </c>
      <c r="I11" s="3">
        <v>56593</v>
      </c>
      <c r="J11" s="3">
        <v>71717</v>
      </c>
      <c r="K11" s="3">
        <v>74591</v>
      </c>
      <c r="L11" s="3">
        <v>70438</v>
      </c>
      <c r="M11" s="3">
        <v>70571</v>
      </c>
      <c r="N11" s="3">
        <v>93306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57728866</v>
      </c>
      <c r="D12" s="9">
        <f t="shared" si="0"/>
        <v>49066669</v>
      </c>
      <c r="E12" s="9">
        <f t="shared" si="0"/>
        <v>53924102</v>
      </c>
      <c r="F12" s="9">
        <f t="shared" si="0"/>
        <v>49471288</v>
      </c>
      <c r="G12" s="9">
        <f t="shared" si="0"/>
        <v>43833035</v>
      </c>
      <c r="H12" s="9">
        <f t="shared" si="0"/>
        <v>39821590</v>
      </c>
      <c r="I12" s="9">
        <f t="shared" si="0"/>
        <v>41558521</v>
      </c>
      <c r="J12" s="9">
        <f t="shared" si="0"/>
        <v>42356625</v>
      </c>
      <c r="K12" s="9">
        <f>SUM(K5:K9,K11)</f>
        <v>39392070</v>
      </c>
      <c r="L12" s="9">
        <f t="shared" si="0"/>
        <v>46048735</v>
      </c>
      <c r="M12" s="9">
        <f t="shared" si="0"/>
        <v>52079277</v>
      </c>
      <c r="N12" s="9">
        <f t="shared" si="0"/>
        <v>57112586</v>
      </c>
    </row>
    <row r="13" spans="1:14" ht="22.5" customHeight="1" x14ac:dyDescent="0.25">
      <c r="A13" s="16" t="s">
        <v>33</v>
      </c>
      <c r="B13" s="18" t="s">
        <v>20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22.5" customHeight="1" x14ac:dyDescent="0.25">
      <c r="A14" s="17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17"/>
      <c r="B15" s="5" t="s">
        <v>14</v>
      </c>
      <c r="C15" s="3">
        <v>252587</v>
      </c>
      <c r="D15" s="3">
        <v>208928</v>
      </c>
      <c r="E15" s="3">
        <v>216972</v>
      </c>
      <c r="F15" s="3">
        <v>257782</v>
      </c>
      <c r="G15" s="3">
        <v>215621</v>
      </c>
      <c r="H15" s="3">
        <v>170937</v>
      </c>
      <c r="I15" s="3">
        <v>159034</v>
      </c>
      <c r="J15" s="3">
        <v>150658</v>
      </c>
      <c r="K15" s="3">
        <v>151783</v>
      </c>
      <c r="L15" s="3">
        <v>165805</v>
      </c>
      <c r="M15" s="3">
        <v>191740</v>
      </c>
      <c r="N15" s="3">
        <v>240280</v>
      </c>
    </row>
    <row r="16" spans="1:14" ht="22.5" customHeight="1" x14ac:dyDescent="0.25">
      <c r="A16" s="17"/>
      <c r="B16" s="5" t="s">
        <v>15</v>
      </c>
      <c r="C16" s="3">
        <v>104680</v>
      </c>
      <c r="D16" s="3">
        <v>88818</v>
      </c>
      <c r="E16" s="3">
        <v>92045</v>
      </c>
      <c r="F16" s="3">
        <v>87997</v>
      </c>
      <c r="G16" s="3">
        <v>95179</v>
      </c>
      <c r="H16" s="3">
        <v>68667</v>
      </c>
      <c r="I16" s="3">
        <v>84467</v>
      </c>
      <c r="J16" s="3">
        <v>69421</v>
      </c>
      <c r="K16" s="3">
        <v>73326</v>
      </c>
      <c r="L16" s="3">
        <v>88582</v>
      </c>
      <c r="M16" s="3">
        <v>83985</v>
      </c>
      <c r="N16" s="3">
        <v>96278</v>
      </c>
    </row>
    <row r="17" spans="1:14" ht="22.5" customHeight="1" x14ac:dyDescent="0.25">
      <c r="A17" s="17"/>
      <c r="B17" s="5" t="s">
        <v>16</v>
      </c>
      <c r="C17" s="3">
        <v>568351</v>
      </c>
      <c r="D17" s="3">
        <v>524843</v>
      </c>
      <c r="E17" s="3">
        <v>586647</v>
      </c>
      <c r="F17" s="3">
        <v>451816</v>
      </c>
      <c r="G17" s="3">
        <v>379213</v>
      </c>
      <c r="H17" s="3">
        <v>244343</v>
      </c>
      <c r="I17" s="3">
        <v>263377</v>
      </c>
      <c r="J17" s="3">
        <v>238693</v>
      </c>
      <c r="K17" s="3">
        <v>414422</v>
      </c>
      <c r="L17" s="3">
        <v>478124</v>
      </c>
      <c r="M17" s="3">
        <v>541993</v>
      </c>
      <c r="N17" s="3">
        <v>630722</v>
      </c>
    </row>
    <row r="18" spans="1:14" ht="22.5" customHeight="1" x14ac:dyDescent="0.25">
      <c r="A18" s="17"/>
      <c r="B18" s="5" t="s">
        <v>17</v>
      </c>
      <c r="C18" s="3">
        <v>3502004</v>
      </c>
      <c r="D18" s="3">
        <v>2972786</v>
      </c>
      <c r="E18" s="3">
        <v>2925456</v>
      </c>
      <c r="F18" s="3">
        <v>2168020</v>
      </c>
      <c r="G18" s="3">
        <v>1359702</v>
      </c>
      <c r="H18" s="3">
        <v>858042</v>
      </c>
      <c r="I18" s="3">
        <v>804615</v>
      </c>
      <c r="J18" s="3">
        <v>958970</v>
      </c>
      <c r="K18" s="3">
        <v>1221353</v>
      </c>
      <c r="L18" s="3">
        <v>1597876</v>
      </c>
      <c r="M18" s="3">
        <v>2706676</v>
      </c>
      <c r="N18" s="3">
        <v>3382496</v>
      </c>
    </row>
    <row r="19" spans="1:14" ht="22.5" customHeight="1" x14ac:dyDescent="0.25">
      <c r="A19" s="17"/>
      <c r="B19" s="18" t="s">
        <v>21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ht="22.5" customHeight="1" x14ac:dyDescent="0.25">
      <c r="A20" s="17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21" t="s">
        <v>18</v>
      </c>
      <c r="B21" s="22"/>
      <c r="C21" s="9">
        <f t="shared" ref="C21:J21" si="1">SUM(C14:C18,C20)</f>
        <v>4427622</v>
      </c>
      <c r="D21" s="9">
        <f t="shared" si="1"/>
        <v>3795375</v>
      </c>
      <c r="E21" s="9">
        <f t="shared" si="1"/>
        <v>3821120</v>
      </c>
      <c r="F21" s="9">
        <f t="shared" si="1"/>
        <v>2965615</v>
      </c>
      <c r="G21" s="9">
        <f t="shared" si="1"/>
        <v>2049715</v>
      </c>
      <c r="H21" s="9">
        <f t="shared" si="1"/>
        <v>1341989</v>
      </c>
      <c r="I21" s="9">
        <f t="shared" si="1"/>
        <v>1311493</v>
      </c>
      <c r="J21" s="9">
        <f t="shared" si="1"/>
        <v>1417742</v>
      </c>
      <c r="K21" s="9">
        <f>SUM(K14:K18,K20)</f>
        <v>1860884</v>
      </c>
      <c r="L21" s="9">
        <f t="shared" ref="L21:N21" si="2">SUM(L14:L18,L20)</f>
        <v>2330387</v>
      </c>
      <c r="M21" s="9">
        <f t="shared" si="2"/>
        <v>3524394</v>
      </c>
      <c r="N21" s="9">
        <f t="shared" si="2"/>
        <v>4349776</v>
      </c>
    </row>
    <row r="22" spans="1:14" ht="22.5" customHeight="1" x14ac:dyDescent="0.25">
      <c r="A22" s="21" t="s">
        <v>18</v>
      </c>
      <c r="B22" s="22"/>
      <c r="C22" s="9">
        <f>C12+C21</f>
        <v>62156488</v>
      </c>
      <c r="D22" s="9">
        <f t="shared" ref="D22:N22" si="3">D12+D21</f>
        <v>52862044</v>
      </c>
      <c r="E22" s="9">
        <f t="shared" si="3"/>
        <v>57745222</v>
      </c>
      <c r="F22" s="9">
        <f t="shared" si="3"/>
        <v>52436903</v>
      </c>
      <c r="G22" s="9">
        <f t="shared" si="3"/>
        <v>45882750</v>
      </c>
      <c r="H22" s="9">
        <f t="shared" si="3"/>
        <v>41163579</v>
      </c>
      <c r="I22" s="9">
        <f t="shared" si="3"/>
        <v>42870014</v>
      </c>
      <c r="J22" s="9">
        <f t="shared" si="3"/>
        <v>43774367</v>
      </c>
      <c r="K22" s="9">
        <f t="shared" si="3"/>
        <v>41252954</v>
      </c>
      <c r="L22" s="9">
        <f t="shared" si="3"/>
        <v>48379122</v>
      </c>
      <c r="M22" s="9">
        <f t="shared" si="3"/>
        <v>55603671</v>
      </c>
      <c r="N22" s="9">
        <f t="shared" si="3"/>
        <v>61462362</v>
      </c>
    </row>
  </sheetData>
  <mergeCells count="10">
    <mergeCell ref="A21:B21"/>
    <mergeCell ref="A22:B22"/>
    <mergeCell ref="A2:N2"/>
    <mergeCell ref="A4:A11"/>
    <mergeCell ref="B4:N4"/>
    <mergeCell ref="B10:N10"/>
    <mergeCell ref="A12:B12"/>
    <mergeCell ref="A13:A20"/>
    <mergeCell ref="B13:N13"/>
    <mergeCell ref="B19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zoomScale="70" zoomScaleNormal="7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85546875" style="1" customWidth="1"/>
    <col min="15" max="16384" width="9.140625" style="1"/>
  </cols>
  <sheetData>
    <row r="2" spans="1:14" ht="42.75" customHeight="1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32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3">
        <v>50963526</v>
      </c>
      <c r="D6" s="3">
        <v>43490327</v>
      </c>
      <c r="E6" s="3">
        <v>44535858</v>
      </c>
      <c r="F6" s="3">
        <v>39284048</v>
      </c>
      <c r="G6" s="3">
        <v>40925979</v>
      </c>
      <c r="H6" s="3">
        <v>37591199</v>
      </c>
      <c r="I6" s="3">
        <v>39016418</v>
      </c>
      <c r="J6" s="3">
        <v>38028826</v>
      </c>
      <c r="K6" s="3">
        <v>36558080</v>
      </c>
      <c r="L6" s="3">
        <v>39033307</v>
      </c>
      <c r="M6" s="3">
        <v>43038412</v>
      </c>
      <c r="N6" s="3">
        <v>47906957</v>
      </c>
    </row>
    <row r="7" spans="1:14" ht="22.5" customHeight="1" x14ac:dyDescent="0.25">
      <c r="A7" s="17"/>
      <c r="B7" s="5" t="s">
        <v>15</v>
      </c>
      <c r="C7" s="3">
        <v>259576</v>
      </c>
      <c r="D7" s="3">
        <v>217215</v>
      </c>
      <c r="E7" s="3">
        <v>210390</v>
      </c>
      <c r="F7" s="3">
        <v>121598</v>
      </c>
      <c r="G7" s="3">
        <v>118676</v>
      </c>
      <c r="H7" s="3">
        <v>141653</v>
      </c>
      <c r="I7" s="3">
        <v>150139</v>
      </c>
      <c r="J7" s="3">
        <v>115975</v>
      </c>
      <c r="K7" s="3">
        <v>92760</v>
      </c>
      <c r="L7" s="3">
        <v>97563</v>
      </c>
      <c r="M7" s="3">
        <v>61227</v>
      </c>
      <c r="N7" s="3">
        <v>113992</v>
      </c>
    </row>
    <row r="8" spans="1:14" ht="22.5" customHeight="1" x14ac:dyDescent="0.25">
      <c r="A8" s="17"/>
      <c r="B8" s="5" t="s">
        <v>16</v>
      </c>
      <c r="C8" s="3">
        <v>3424701</v>
      </c>
      <c r="D8" s="3">
        <v>3131398</v>
      </c>
      <c r="E8" s="3">
        <v>2910016</v>
      </c>
      <c r="F8" s="3">
        <v>2633823</v>
      </c>
      <c r="G8" s="3">
        <v>2342072</v>
      </c>
      <c r="H8" s="3">
        <v>1856106</v>
      </c>
      <c r="I8" s="3">
        <v>1562081</v>
      </c>
      <c r="J8" s="3">
        <v>1586875</v>
      </c>
      <c r="K8" s="3">
        <v>1956049</v>
      </c>
      <c r="L8" s="3">
        <v>2398978</v>
      </c>
      <c r="M8" s="3">
        <v>2908200</v>
      </c>
      <c r="N8" s="3">
        <v>3412205</v>
      </c>
    </row>
    <row r="9" spans="1:14" ht="22.5" customHeight="1" x14ac:dyDescent="0.25">
      <c r="A9" s="17"/>
      <c r="B9" s="5" t="s">
        <v>17</v>
      </c>
      <c r="C9" s="3">
        <v>3718247</v>
      </c>
      <c r="D9" s="3">
        <v>3222563</v>
      </c>
      <c r="E9" s="3">
        <v>3158635</v>
      </c>
      <c r="F9" s="3">
        <v>2422535</v>
      </c>
      <c r="G9" s="3">
        <v>1606318</v>
      </c>
      <c r="H9" s="3">
        <v>1095677</v>
      </c>
      <c r="I9" s="3">
        <v>845272</v>
      </c>
      <c r="J9" s="3">
        <v>1059550</v>
      </c>
      <c r="K9" s="3">
        <v>1382692</v>
      </c>
      <c r="L9" s="3">
        <v>1886712</v>
      </c>
      <c r="M9" s="3">
        <v>2752985</v>
      </c>
      <c r="N9" s="3">
        <v>3192555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75554</v>
      </c>
      <c r="D11" s="3">
        <v>74334</v>
      </c>
      <c r="E11" s="3">
        <v>61300</v>
      </c>
      <c r="F11" s="3">
        <v>64225</v>
      </c>
      <c r="G11" s="3">
        <v>58460</v>
      </c>
      <c r="H11" s="3">
        <v>60460</v>
      </c>
      <c r="I11" s="3">
        <v>48005</v>
      </c>
      <c r="J11" s="3">
        <v>63636</v>
      </c>
      <c r="K11" s="3">
        <v>62514</v>
      </c>
      <c r="L11" s="3">
        <v>58109</v>
      </c>
      <c r="M11" s="3">
        <v>66703</v>
      </c>
      <c r="N11" s="3">
        <v>67707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58441604</v>
      </c>
      <c r="D12" s="9">
        <f t="shared" si="0"/>
        <v>50135837</v>
      </c>
      <c r="E12" s="9">
        <f t="shared" si="0"/>
        <v>50876199</v>
      </c>
      <c r="F12" s="9">
        <f t="shared" si="0"/>
        <v>44526229</v>
      </c>
      <c r="G12" s="9">
        <f t="shared" si="0"/>
        <v>45051505</v>
      </c>
      <c r="H12" s="9">
        <f t="shared" si="0"/>
        <v>40745095</v>
      </c>
      <c r="I12" s="9">
        <f t="shared" si="0"/>
        <v>41621915</v>
      </c>
      <c r="J12" s="9">
        <f t="shared" si="0"/>
        <v>40854862</v>
      </c>
      <c r="K12" s="9">
        <f>SUM(K5:K9,K11)</f>
        <v>40052095</v>
      </c>
      <c r="L12" s="9">
        <f t="shared" si="0"/>
        <v>43474669</v>
      </c>
      <c r="M12" s="9">
        <f t="shared" si="0"/>
        <v>48827527</v>
      </c>
      <c r="N12" s="9">
        <f t="shared" si="0"/>
        <v>54693416</v>
      </c>
    </row>
    <row r="13" spans="1:14" ht="22.5" customHeight="1" x14ac:dyDescent="0.25">
      <c r="A13" s="16" t="s">
        <v>33</v>
      </c>
      <c r="B13" s="18" t="s">
        <v>20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22.5" customHeight="1" x14ac:dyDescent="0.25">
      <c r="A14" s="17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5" customHeight="1" x14ac:dyDescent="0.25">
      <c r="A15" s="17"/>
      <c r="B15" s="5" t="s">
        <v>14</v>
      </c>
      <c r="C15" s="3">
        <v>255789</v>
      </c>
      <c r="D15" s="3">
        <v>220853</v>
      </c>
      <c r="E15" s="3">
        <v>225336</v>
      </c>
      <c r="F15" s="3">
        <v>192243</v>
      </c>
      <c r="G15" s="3">
        <v>204958</v>
      </c>
      <c r="H15" s="3">
        <v>177300</v>
      </c>
      <c r="I15" s="3">
        <v>168288</v>
      </c>
      <c r="J15" s="3">
        <v>157366</v>
      </c>
      <c r="K15" s="3">
        <v>157868</v>
      </c>
      <c r="L15" s="3">
        <v>191593</v>
      </c>
      <c r="M15" s="3">
        <v>241964</v>
      </c>
      <c r="N15" s="3">
        <v>259965</v>
      </c>
    </row>
    <row r="16" spans="1:14" ht="22.5" customHeight="1" x14ac:dyDescent="0.25">
      <c r="A16" s="17"/>
      <c r="B16" s="5" t="s">
        <v>15</v>
      </c>
      <c r="C16" s="3">
        <v>108432</v>
      </c>
      <c r="D16" s="3">
        <v>95453</v>
      </c>
      <c r="E16" s="3">
        <v>104930</v>
      </c>
      <c r="F16" s="3">
        <v>89601</v>
      </c>
      <c r="G16" s="3">
        <v>102084</v>
      </c>
      <c r="H16" s="3">
        <v>86733</v>
      </c>
      <c r="I16" s="3">
        <v>74458</v>
      </c>
      <c r="J16" s="3">
        <v>66178</v>
      </c>
      <c r="K16" s="3">
        <v>84150</v>
      </c>
      <c r="L16" s="3">
        <v>89868</v>
      </c>
      <c r="M16" s="3">
        <v>60496</v>
      </c>
      <c r="N16" s="3">
        <v>79357</v>
      </c>
    </row>
    <row r="17" spans="1:14" ht="22.5" customHeight="1" x14ac:dyDescent="0.25">
      <c r="A17" s="17"/>
      <c r="B17" s="5" t="s">
        <v>16</v>
      </c>
      <c r="C17" s="3">
        <v>610124</v>
      </c>
      <c r="D17" s="3">
        <v>582182</v>
      </c>
      <c r="E17" s="3">
        <v>607300</v>
      </c>
      <c r="F17" s="3">
        <v>497343</v>
      </c>
      <c r="G17" s="3">
        <v>454880</v>
      </c>
      <c r="H17" s="3">
        <v>300453</v>
      </c>
      <c r="I17" s="3">
        <v>229768</v>
      </c>
      <c r="J17" s="3">
        <v>236192</v>
      </c>
      <c r="K17" s="3">
        <v>413468</v>
      </c>
      <c r="L17" s="3">
        <v>480608</v>
      </c>
      <c r="M17" s="3">
        <v>565971</v>
      </c>
      <c r="N17" s="3">
        <v>618757</v>
      </c>
    </row>
    <row r="18" spans="1:14" ht="22.5" customHeight="1" x14ac:dyDescent="0.25">
      <c r="A18" s="17"/>
      <c r="B18" s="5" t="s">
        <v>17</v>
      </c>
      <c r="C18" s="3">
        <v>3488014</v>
      </c>
      <c r="D18" s="3">
        <v>3047587</v>
      </c>
      <c r="E18" s="3">
        <v>2988749</v>
      </c>
      <c r="F18" s="3">
        <v>2285509</v>
      </c>
      <c r="G18" s="3">
        <v>1481788</v>
      </c>
      <c r="H18" s="3">
        <v>993348</v>
      </c>
      <c r="I18" s="3">
        <v>752149</v>
      </c>
      <c r="J18" s="3">
        <v>955183</v>
      </c>
      <c r="K18" s="3">
        <v>1273211</v>
      </c>
      <c r="L18" s="3">
        <v>1762000</v>
      </c>
      <c r="M18" s="3">
        <v>2617554</v>
      </c>
      <c r="N18" s="3">
        <v>3032249</v>
      </c>
    </row>
    <row r="19" spans="1:14" ht="22.5" customHeight="1" x14ac:dyDescent="0.25">
      <c r="A19" s="17"/>
      <c r="B19" s="18" t="s">
        <v>21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ht="22.5" customHeight="1" x14ac:dyDescent="0.25">
      <c r="A20" s="17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2.5" customHeight="1" x14ac:dyDescent="0.25">
      <c r="A21" s="21" t="s">
        <v>18</v>
      </c>
      <c r="B21" s="22"/>
      <c r="C21" s="9">
        <f t="shared" ref="C21:J21" si="1">SUM(C14:C18,C20)</f>
        <v>4462359</v>
      </c>
      <c r="D21" s="9">
        <f t="shared" si="1"/>
        <v>3946075</v>
      </c>
      <c r="E21" s="9">
        <f t="shared" si="1"/>
        <v>3926315</v>
      </c>
      <c r="F21" s="9">
        <f t="shared" si="1"/>
        <v>3064696</v>
      </c>
      <c r="G21" s="9">
        <f t="shared" si="1"/>
        <v>2243710</v>
      </c>
      <c r="H21" s="9">
        <f t="shared" si="1"/>
        <v>1557834</v>
      </c>
      <c r="I21" s="9">
        <f t="shared" si="1"/>
        <v>1224663</v>
      </c>
      <c r="J21" s="9">
        <f t="shared" si="1"/>
        <v>1414919</v>
      </c>
      <c r="K21" s="9">
        <f>SUM(K14:K18,K20)</f>
        <v>1928697</v>
      </c>
      <c r="L21" s="9">
        <f t="shared" ref="L21:N21" si="2">SUM(L14:L18,L20)</f>
        <v>2524069</v>
      </c>
      <c r="M21" s="9">
        <f t="shared" si="2"/>
        <v>3485985</v>
      </c>
      <c r="N21" s="9">
        <f t="shared" si="2"/>
        <v>3990328</v>
      </c>
    </row>
    <row r="22" spans="1:14" ht="22.5" customHeight="1" x14ac:dyDescent="0.25">
      <c r="A22" s="21" t="s">
        <v>18</v>
      </c>
      <c r="B22" s="22"/>
      <c r="C22" s="9">
        <f>C12+C21</f>
        <v>62903963</v>
      </c>
      <c r="D22" s="9">
        <f t="shared" ref="D22:N22" si="3">D12+D21</f>
        <v>54081912</v>
      </c>
      <c r="E22" s="9">
        <f t="shared" si="3"/>
        <v>54802514</v>
      </c>
      <c r="F22" s="9">
        <f t="shared" si="3"/>
        <v>47590925</v>
      </c>
      <c r="G22" s="9">
        <f t="shared" si="3"/>
        <v>47295215</v>
      </c>
      <c r="H22" s="9">
        <f t="shared" si="3"/>
        <v>42302929</v>
      </c>
      <c r="I22" s="9">
        <f t="shared" si="3"/>
        <v>42846578</v>
      </c>
      <c r="J22" s="9">
        <f t="shared" si="3"/>
        <v>42269781</v>
      </c>
      <c r="K22" s="9">
        <f t="shared" si="3"/>
        <v>41980792</v>
      </c>
      <c r="L22" s="9">
        <f t="shared" si="3"/>
        <v>45998738</v>
      </c>
      <c r="M22" s="9">
        <f t="shared" si="3"/>
        <v>52313512</v>
      </c>
      <c r="N22" s="9">
        <f t="shared" si="3"/>
        <v>58683744</v>
      </c>
    </row>
  </sheetData>
  <mergeCells count="10">
    <mergeCell ref="A21:B21"/>
    <mergeCell ref="A22:B22"/>
    <mergeCell ref="A2:N2"/>
    <mergeCell ref="A4:A11"/>
    <mergeCell ref="B4:N4"/>
    <mergeCell ref="B10:N10"/>
    <mergeCell ref="A12:B12"/>
    <mergeCell ref="A13:A20"/>
    <mergeCell ref="B13:N13"/>
    <mergeCell ref="B19:N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A4" workbookViewId="0">
      <selection activeCell="C5" sqref="C5:N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24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>
        <v>24005</v>
      </c>
      <c r="D5" s="3">
        <v>124</v>
      </c>
      <c r="E5" s="3">
        <v>65</v>
      </c>
      <c r="F5" s="3">
        <v>1204</v>
      </c>
      <c r="G5" s="3">
        <v>1862</v>
      </c>
      <c r="H5" s="3">
        <v>3149</v>
      </c>
      <c r="I5" s="3">
        <v>19</v>
      </c>
      <c r="J5" s="3">
        <v>26</v>
      </c>
      <c r="K5" s="3">
        <v>39</v>
      </c>
      <c r="L5" s="3">
        <v>2299</v>
      </c>
      <c r="M5" s="3">
        <v>98</v>
      </c>
      <c r="N5" s="3">
        <v>134</v>
      </c>
    </row>
    <row r="6" spans="1:14" ht="22.5" customHeight="1" x14ac:dyDescent="0.25">
      <c r="A6" s="17"/>
      <c r="B6" s="5" t="s">
        <v>14</v>
      </c>
      <c r="C6" s="3">
        <v>47329162</v>
      </c>
      <c r="D6" s="3">
        <v>44334804</v>
      </c>
      <c r="E6" s="3">
        <v>46382547</v>
      </c>
      <c r="F6" s="3">
        <v>39919476</v>
      </c>
      <c r="G6" s="3">
        <v>39534001</v>
      </c>
      <c r="H6" s="3">
        <v>37724040</v>
      </c>
      <c r="I6" s="3">
        <v>37211659</v>
      </c>
      <c r="J6" s="3">
        <v>37856824</v>
      </c>
      <c r="K6" s="3">
        <v>37687727</v>
      </c>
      <c r="L6" s="3">
        <v>42926832</v>
      </c>
      <c r="M6" s="3">
        <v>45922412</v>
      </c>
      <c r="N6" s="3">
        <v>47660017</v>
      </c>
    </row>
    <row r="7" spans="1:14" ht="22.5" customHeight="1" x14ac:dyDescent="0.25">
      <c r="A7" s="17"/>
      <c r="B7" s="5" t="s">
        <v>15</v>
      </c>
      <c r="C7" s="3">
        <v>168691</v>
      </c>
      <c r="D7" s="3">
        <v>152353</v>
      </c>
      <c r="E7" s="3">
        <v>126493</v>
      </c>
      <c r="F7" s="3">
        <v>105528</v>
      </c>
      <c r="G7" s="3">
        <v>95995</v>
      </c>
      <c r="H7" s="3">
        <v>92628</v>
      </c>
      <c r="I7" s="3">
        <v>106097</v>
      </c>
      <c r="J7" s="3">
        <v>98781</v>
      </c>
      <c r="K7" s="3">
        <v>36205</v>
      </c>
      <c r="L7" s="3">
        <v>17457</v>
      </c>
      <c r="M7" s="3">
        <v>98135</v>
      </c>
      <c r="N7" s="3">
        <v>123495</v>
      </c>
    </row>
    <row r="8" spans="1:14" ht="22.5" customHeight="1" x14ac:dyDescent="0.25">
      <c r="A8" s="17"/>
      <c r="B8" s="5" t="s">
        <v>16</v>
      </c>
      <c r="C8" s="3">
        <v>3906346</v>
      </c>
      <c r="D8" s="3">
        <v>3944197</v>
      </c>
      <c r="E8" s="3">
        <v>3612749</v>
      </c>
      <c r="F8" s="3">
        <v>3473242</v>
      </c>
      <c r="G8" s="3">
        <v>2817328</v>
      </c>
      <c r="H8" s="3">
        <v>2310430</v>
      </c>
      <c r="I8" s="3">
        <v>1987378</v>
      </c>
      <c r="J8" s="3">
        <v>2189898</v>
      </c>
      <c r="K8" s="3">
        <v>3036654</v>
      </c>
      <c r="L8" s="3">
        <v>3466436</v>
      </c>
      <c r="M8" s="3">
        <v>2386502</v>
      </c>
      <c r="N8" s="3">
        <v>2387104</v>
      </c>
    </row>
    <row r="9" spans="1:14" ht="22.5" customHeight="1" x14ac:dyDescent="0.25">
      <c r="A9" s="17"/>
      <c r="B9" s="5" t="s">
        <v>17</v>
      </c>
      <c r="C9" s="3">
        <v>3418514</v>
      </c>
      <c r="D9" s="3">
        <v>3434044</v>
      </c>
      <c r="E9" s="3">
        <v>2563861</v>
      </c>
      <c r="F9" s="3">
        <v>2357654</v>
      </c>
      <c r="G9" s="3">
        <v>1697365</v>
      </c>
      <c r="H9" s="3">
        <v>1438932</v>
      </c>
      <c r="I9" s="3">
        <v>1168199</v>
      </c>
      <c r="J9" s="3">
        <v>1358820</v>
      </c>
      <c r="K9" s="3">
        <v>1803031</v>
      </c>
      <c r="L9" s="3">
        <v>2301086</v>
      </c>
      <c r="M9" s="3">
        <v>3026055</v>
      </c>
      <c r="N9" s="3">
        <v>3404915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344454</v>
      </c>
      <c r="D11" s="3">
        <v>347348</v>
      </c>
      <c r="E11" s="3">
        <v>261175</v>
      </c>
      <c r="F11" s="3">
        <v>247616</v>
      </c>
      <c r="G11" s="3">
        <v>198055</v>
      </c>
      <c r="H11" s="3">
        <v>137871</v>
      </c>
      <c r="I11" s="3">
        <v>73013</v>
      </c>
      <c r="J11" s="3">
        <v>83363</v>
      </c>
      <c r="K11" s="3">
        <v>193105</v>
      </c>
      <c r="L11" s="3">
        <v>254013</v>
      </c>
      <c r="M11" s="3">
        <v>321556</v>
      </c>
      <c r="N11" s="3">
        <v>295134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55191172</v>
      </c>
      <c r="D12" s="9">
        <f t="shared" si="0"/>
        <v>52212870</v>
      </c>
      <c r="E12" s="9">
        <f t="shared" si="0"/>
        <v>52946890</v>
      </c>
      <c r="F12" s="9">
        <f t="shared" si="0"/>
        <v>46104720</v>
      </c>
      <c r="G12" s="9">
        <f t="shared" si="0"/>
        <v>44344606</v>
      </c>
      <c r="H12" s="9">
        <f t="shared" si="0"/>
        <v>41707050</v>
      </c>
      <c r="I12" s="9">
        <f t="shared" si="0"/>
        <v>40546365</v>
      </c>
      <c r="J12" s="9">
        <f t="shared" si="0"/>
        <v>41587712</v>
      </c>
      <c r="K12" s="9">
        <f t="shared" si="0"/>
        <v>42756761</v>
      </c>
      <c r="L12" s="9">
        <f t="shared" si="0"/>
        <v>48968123</v>
      </c>
      <c r="M12" s="9">
        <f t="shared" si="0"/>
        <v>51754758</v>
      </c>
      <c r="N12" s="9">
        <f t="shared" si="0"/>
        <v>53870799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80" zoomScaleNormal="8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23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>
        <v>146</v>
      </c>
      <c r="D5" s="3">
        <v>622</v>
      </c>
      <c r="E5" s="3">
        <v>96</v>
      </c>
      <c r="F5" s="3">
        <v>85</v>
      </c>
      <c r="G5" s="3">
        <v>51</v>
      </c>
      <c r="H5" s="3">
        <v>22</v>
      </c>
      <c r="I5" s="3">
        <v>20</v>
      </c>
      <c r="J5" s="3">
        <v>35885</v>
      </c>
      <c r="K5" s="3">
        <v>155137</v>
      </c>
      <c r="L5" s="3">
        <v>64682</v>
      </c>
      <c r="M5" s="3">
        <v>102</v>
      </c>
      <c r="N5" s="3">
        <v>132</v>
      </c>
    </row>
    <row r="6" spans="1:14" ht="22.5" customHeight="1" x14ac:dyDescent="0.25">
      <c r="A6" s="17"/>
      <c r="B6" s="5" t="s">
        <v>14</v>
      </c>
      <c r="C6" s="3">
        <v>46218284</v>
      </c>
      <c r="D6" s="3">
        <v>41621992</v>
      </c>
      <c r="E6" s="3">
        <v>51384955</v>
      </c>
      <c r="F6" s="3">
        <v>43415210</v>
      </c>
      <c r="G6" s="3">
        <v>41388605</v>
      </c>
      <c r="H6" s="3">
        <v>38454656</v>
      </c>
      <c r="I6" s="3">
        <v>38822831</v>
      </c>
      <c r="J6" s="3">
        <v>38545906</v>
      </c>
      <c r="K6" s="3">
        <v>39367773</v>
      </c>
      <c r="L6" s="3">
        <v>44453142</v>
      </c>
      <c r="M6" s="3">
        <v>47399280</v>
      </c>
      <c r="N6" s="3">
        <v>48777483</v>
      </c>
    </row>
    <row r="7" spans="1:14" ht="22.5" customHeight="1" x14ac:dyDescent="0.25">
      <c r="A7" s="17"/>
      <c r="B7" s="5" t="s">
        <v>15</v>
      </c>
      <c r="C7" s="3">
        <v>275079</v>
      </c>
      <c r="D7" s="3">
        <v>217048</v>
      </c>
      <c r="E7" s="3">
        <v>107911</v>
      </c>
      <c r="F7" s="3">
        <v>89860</v>
      </c>
      <c r="G7" s="3">
        <v>94430</v>
      </c>
      <c r="H7" s="3">
        <v>92544</v>
      </c>
      <c r="I7" s="3">
        <v>78074</v>
      </c>
      <c r="J7" s="3">
        <v>73629</v>
      </c>
      <c r="K7" s="3">
        <v>69814</v>
      </c>
      <c r="L7" s="3">
        <v>77806</v>
      </c>
      <c r="M7" s="3">
        <v>72180</v>
      </c>
      <c r="N7" s="3">
        <v>84960</v>
      </c>
    </row>
    <row r="8" spans="1:14" ht="22.5" customHeight="1" x14ac:dyDescent="0.25">
      <c r="A8" s="17"/>
      <c r="B8" s="5" t="s">
        <v>16</v>
      </c>
      <c r="C8" s="3">
        <v>2461536</v>
      </c>
      <c r="D8" s="3">
        <v>2177774</v>
      </c>
      <c r="E8" s="3">
        <v>1919974</v>
      </c>
      <c r="F8" s="3">
        <v>1766541</v>
      </c>
      <c r="G8" s="3">
        <v>1529044</v>
      </c>
      <c r="H8" s="3">
        <v>1263427</v>
      </c>
      <c r="I8" s="3">
        <v>1361602</v>
      </c>
      <c r="J8" s="3">
        <v>1478001</v>
      </c>
      <c r="K8" s="3">
        <v>1806998</v>
      </c>
      <c r="L8" s="3">
        <v>2172373</v>
      </c>
      <c r="M8" s="3">
        <v>2526871</v>
      </c>
      <c r="N8" s="3">
        <v>2729486</v>
      </c>
    </row>
    <row r="9" spans="1:14" ht="22.5" customHeight="1" x14ac:dyDescent="0.25">
      <c r="A9" s="17"/>
      <c r="B9" s="5" t="s">
        <v>17</v>
      </c>
      <c r="C9" s="3">
        <v>2975582</v>
      </c>
      <c r="D9" s="3">
        <v>2752569</v>
      </c>
      <c r="E9" s="3">
        <v>2340451</v>
      </c>
      <c r="F9" s="3">
        <v>1909177</v>
      </c>
      <c r="G9" s="3">
        <v>1313867</v>
      </c>
      <c r="H9" s="3">
        <v>1003245</v>
      </c>
      <c r="I9" s="3">
        <v>894373</v>
      </c>
      <c r="J9" s="3">
        <v>1001642</v>
      </c>
      <c r="K9" s="3">
        <v>1454018</v>
      </c>
      <c r="L9" s="3">
        <v>1875387</v>
      </c>
      <c r="M9" s="3">
        <v>2428057</v>
      </c>
      <c r="N9" s="3">
        <v>3133354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326237</v>
      </c>
      <c r="D11" s="3">
        <v>333836</v>
      </c>
      <c r="E11" s="3">
        <v>268595</v>
      </c>
      <c r="F11" s="3">
        <v>215841</v>
      </c>
      <c r="G11" s="3">
        <v>168712</v>
      </c>
      <c r="H11" s="3">
        <v>92819</v>
      </c>
      <c r="I11" s="3">
        <v>86203</v>
      </c>
      <c r="J11" s="3">
        <v>117987</v>
      </c>
      <c r="K11" s="3">
        <v>168574</v>
      </c>
      <c r="L11" s="3">
        <v>283519</v>
      </c>
      <c r="M11" s="3">
        <v>330344</v>
      </c>
      <c r="N11" s="3">
        <v>341094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52256864</v>
      </c>
      <c r="D12" s="9">
        <f t="shared" si="0"/>
        <v>47103841</v>
      </c>
      <c r="E12" s="9">
        <f t="shared" si="0"/>
        <v>56021982</v>
      </c>
      <c r="F12" s="9">
        <f t="shared" si="0"/>
        <v>47396714</v>
      </c>
      <c r="G12" s="9">
        <f t="shared" si="0"/>
        <v>44494709</v>
      </c>
      <c r="H12" s="9">
        <f t="shared" si="0"/>
        <v>40906713</v>
      </c>
      <c r="I12" s="9">
        <f t="shared" si="0"/>
        <v>41243103</v>
      </c>
      <c r="J12" s="9">
        <f t="shared" si="0"/>
        <v>41253050</v>
      </c>
      <c r="K12" s="9">
        <f t="shared" si="0"/>
        <v>43022314</v>
      </c>
      <c r="L12" s="9">
        <f t="shared" si="0"/>
        <v>48926909</v>
      </c>
      <c r="M12" s="9">
        <f t="shared" si="0"/>
        <v>52756834</v>
      </c>
      <c r="N12" s="9">
        <f t="shared" si="0"/>
        <v>55066509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23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>
        <v>129</v>
      </c>
      <c r="D5" s="3">
        <v>2850</v>
      </c>
      <c r="E5" s="3">
        <v>156504</v>
      </c>
      <c r="F5" s="3">
        <v>125310</v>
      </c>
      <c r="G5" s="3">
        <v>80888</v>
      </c>
      <c r="H5" s="3">
        <v>15197</v>
      </c>
      <c r="I5" s="3">
        <v>19492</v>
      </c>
      <c r="J5" s="3">
        <v>18723</v>
      </c>
      <c r="K5" s="3">
        <v>73004</v>
      </c>
      <c r="L5" s="3">
        <v>2840</v>
      </c>
      <c r="M5" s="3">
        <v>148365</v>
      </c>
      <c r="N5" s="3">
        <v>187612</v>
      </c>
    </row>
    <row r="6" spans="1:14" ht="22.5" customHeight="1" x14ac:dyDescent="0.25">
      <c r="A6" s="17"/>
      <c r="B6" s="5" t="s">
        <v>14</v>
      </c>
      <c r="C6" s="3">
        <v>48539001</v>
      </c>
      <c r="D6" s="3">
        <v>44212493</v>
      </c>
      <c r="E6" s="10">
        <v>46862137</v>
      </c>
      <c r="F6" s="3">
        <v>40390327</v>
      </c>
      <c r="G6" s="3">
        <v>40144613</v>
      </c>
      <c r="H6" s="10">
        <v>39023972</v>
      </c>
      <c r="I6" s="3">
        <v>39231685</v>
      </c>
      <c r="J6" s="3">
        <v>39444180</v>
      </c>
      <c r="K6" s="3">
        <v>39158120</v>
      </c>
      <c r="L6" s="3">
        <v>41820213</v>
      </c>
      <c r="M6" s="3">
        <v>50386066</v>
      </c>
      <c r="N6" s="3">
        <v>52306286</v>
      </c>
    </row>
    <row r="7" spans="1:14" ht="22.5" customHeight="1" x14ac:dyDescent="0.25">
      <c r="A7" s="17"/>
      <c r="B7" s="5" t="s">
        <v>15</v>
      </c>
      <c r="C7" s="3">
        <v>100580</v>
      </c>
      <c r="D7" s="3">
        <v>93940</v>
      </c>
      <c r="E7" s="3">
        <v>100589</v>
      </c>
      <c r="F7" s="3">
        <v>75000</v>
      </c>
      <c r="G7" s="3">
        <v>78367</v>
      </c>
      <c r="H7" s="3">
        <v>59669</v>
      </c>
      <c r="I7" s="3">
        <v>57955</v>
      </c>
      <c r="J7" s="3">
        <v>61818</v>
      </c>
      <c r="K7" s="3">
        <v>60703</v>
      </c>
      <c r="L7" s="3">
        <v>89875</v>
      </c>
      <c r="M7" s="3">
        <v>96691</v>
      </c>
      <c r="N7" s="3">
        <v>116832</v>
      </c>
    </row>
    <row r="8" spans="1:14" ht="22.5" customHeight="1" x14ac:dyDescent="0.25">
      <c r="A8" s="17"/>
      <c r="B8" s="5" t="s">
        <v>16</v>
      </c>
      <c r="C8" s="3">
        <v>2925873</v>
      </c>
      <c r="D8" s="3">
        <v>2542545</v>
      </c>
      <c r="E8" s="3">
        <v>2296171</v>
      </c>
      <c r="F8" s="3">
        <v>2091686</v>
      </c>
      <c r="G8" s="3">
        <v>1703223</v>
      </c>
      <c r="H8" s="10">
        <v>1442815</v>
      </c>
      <c r="I8" s="3">
        <v>1242612</v>
      </c>
      <c r="J8" s="3">
        <v>1430934</v>
      </c>
      <c r="K8" s="3">
        <v>1928569</v>
      </c>
      <c r="L8" s="3">
        <v>2345165</v>
      </c>
      <c r="M8" s="3">
        <v>2409263</v>
      </c>
      <c r="N8" s="3">
        <v>2371965</v>
      </c>
    </row>
    <row r="9" spans="1:14" ht="22.5" customHeight="1" x14ac:dyDescent="0.25">
      <c r="A9" s="17"/>
      <c r="B9" s="5" t="s">
        <v>17</v>
      </c>
      <c r="C9" s="3">
        <v>3143695</v>
      </c>
      <c r="D9" s="3">
        <v>3002184</v>
      </c>
      <c r="E9" s="3">
        <v>2466377</v>
      </c>
      <c r="F9" s="3">
        <v>1930321</v>
      </c>
      <c r="G9" s="3">
        <v>1409984</v>
      </c>
      <c r="H9" s="10">
        <v>943357</v>
      </c>
      <c r="I9" s="3">
        <v>976778</v>
      </c>
      <c r="J9" s="3">
        <v>1102475</v>
      </c>
      <c r="K9" s="3">
        <v>1553021</v>
      </c>
      <c r="L9" s="3">
        <v>2324519</v>
      </c>
      <c r="M9" s="3">
        <v>3172245</v>
      </c>
      <c r="N9" s="3">
        <v>3879080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453923</v>
      </c>
      <c r="D11" s="3">
        <v>381577</v>
      </c>
      <c r="E11" s="3">
        <v>288010</v>
      </c>
      <c r="F11" s="3">
        <v>235489</v>
      </c>
      <c r="G11" s="3">
        <v>203760</v>
      </c>
      <c r="H11" s="3">
        <v>103891</v>
      </c>
      <c r="I11" s="3">
        <v>73055</v>
      </c>
      <c r="J11" s="3">
        <v>88706</v>
      </c>
      <c r="K11" s="3">
        <v>263115</v>
      </c>
      <c r="L11" s="3">
        <v>263115</v>
      </c>
      <c r="M11" s="3">
        <v>429655</v>
      </c>
      <c r="N11" s="3">
        <v>458704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55163201</v>
      </c>
      <c r="D12" s="9">
        <f t="shared" si="0"/>
        <v>50235589</v>
      </c>
      <c r="E12" s="9">
        <f t="shared" si="0"/>
        <v>52169788</v>
      </c>
      <c r="F12" s="9">
        <f t="shared" si="0"/>
        <v>44848133</v>
      </c>
      <c r="G12" s="9">
        <f t="shared" si="0"/>
        <v>43620835</v>
      </c>
      <c r="H12" s="9">
        <f t="shared" si="0"/>
        <v>41588901</v>
      </c>
      <c r="I12" s="9">
        <f t="shared" si="0"/>
        <v>41601577</v>
      </c>
      <c r="J12" s="9">
        <f t="shared" si="0"/>
        <v>42146836</v>
      </c>
      <c r="K12" s="9">
        <f t="shared" si="0"/>
        <v>43036532</v>
      </c>
      <c r="L12" s="9">
        <f t="shared" si="0"/>
        <v>46845727</v>
      </c>
      <c r="M12" s="9">
        <f t="shared" si="0"/>
        <v>56642285</v>
      </c>
      <c r="N12" s="9">
        <f t="shared" si="0"/>
        <v>59320479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A2" zoomScale="80" zoomScaleNormal="8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23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>
        <v>184387</v>
      </c>
      <c r="D5" s="3">
        <v>155393</v>
      </c>
      <c r="E5" s="3">
        <v>158369</v>
      </c>
      <c r="F5" s="3">
        <v>132846</v>
      </c>
      <c r="G5" s="3">
        <v>91219</v>
      </c>
      <c r="H5" s="3">
        <v>20523</v>
      </c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3">
        <f>12308799+35986972</f>
        <v>48295771</v>
      </c>
      <c r="D6" s="3">
        <f>9940118+36064687</f>
        <v>46004805</v>
      </c>
      <c r="E6" s="10">
        <v>51169856</v>
      </c>
      <c r="F6" s="3">
        <v>44567701</v>
      </c>
      <c r="G6" s="3">
        <v>42106072</v>
      </c>
      <c r="H6" s="3">
        <v>38669232</v>
      </c>
      <c r="I6" s="3">
        <v>38252725</v>
      </c>
      <c r="J6" s="3">
        <v>38986686</v>
      </c>
      <c r="K6" s="3">
        <v>43111968</v>
      </c>
      <c r="L6" s="3">
        <v>47889393</v>
      </c>
      <c r="M6" s="3">
        <v>48894095</v>
      </c>
      <c r="N6" s="3">
        <v>48303205</v>
      </c>
    </row>
    <row r="7" spans="1:14" ht="22.5" customHeight="1" x14ac:dyDescent="0.25">
      <c r="A7" s="17"/>
      <c r="B7" s="5" t="s">
        <v>15</v>
      </c>
      <c r="C7" s="3">
        <v>117346</v>
      </c>
      <c r="D7" s="3">
        <v>104032</v>
      </c>
      <c r="E7" s="3">
        <v>102328</v>
      </c>
      <c r="F7" s="3">
        <v>95015</v>
      </c>
      <c r="G7" s="3">
        <v>93758</v>
      </c>
      <c r="H7" s="3">
        <v>74151</v>
      </c>
      <c r="I7" s="3">
        <v>71554</v>
      </c>
      <c r="J7" s="3">
        <v>69184</v>
      </c>
      <c r="K7" s="3">
        <v>75187</v>
      </c>
      <c r="L7" s="3">
        <v>95010</v>
      </c>
      <c r="M7" s="3">
        <v>75539</v>
      </c>
      <c r="N7" s="3">
        <v>142949</v>
      </c>
    </row>
    <row r="8" spans="1:14" ht="22.5" customHeight="1" x14ac:dyDescent="0.25">
      <c r="A8" s="17"/>
      <c r="B8" s="5" t="s">
        <v>16</v>
      </c>
      <c r="C8" s="3">
        <v>2860219</v>
      </c>
      <c r="D8" s="3">
        <v>2709408</v>
      </c>
      <c r="E8" s="3">
        <v>2277708</v>
      </c>
      <c r="F8" s="3">
        <v>2136087</v>
      </c>
      <c r="G8" s="3">
        <v>1956863</v>
      </c>
      <c r="H8" s="3">
        <v>1896568</v>
      </c>
      <c r="I8" s="3">
        <v>1730896</v>
      </c>
      <c r="J8" s="3">
        <v>1233514</v>
      </c>
      <c r="K8" s="3">
        <v>1651317</v>
      </c>
      <c r="L8" s="3">
        <v>1790323</v>
      </c>
      <c r="M8" s="3">
        <v>2642285</v>
      </c>
      <c r="N8" s="3">
        <v>3222499</v>
      </c>
    </row>
    <row r="9" spans="1:14" ht="22.5" customHeight="1" x14ac:dyDescent="0.25">
      <c r="A9" s="17"/>
      <c r="B9" s="5" t="s">
        <v>17</v>
      </c>
      <c r="C9" s="3">
        <v>3165882</v>
      </c>
      <c r="D9" s="3">
        <v>2803116</v>
      </c>
      <c r="E9" s="3">
        <v>2672673</v>
      </c>
      <c r="F9" s="3">
        <v>1861336</v>
      </c>
      <c r="G9" s="3">
        <v>1525179</v>
      </c>
      <c r="H9" s="3">
        <v>998263</v>
      </c>
      <c r="I9" s="3">
        <v>900249</v>
      </c>
      <c r="J9" s="3">
        <v>998955</v>
      </c>
      <c r="K9" s="3">
        <v>1404286</v>
      </c>
      <c r="L9" s="3">
        <v>1873252</v>
      </c>
      <c r="M9" s="3">
        <v>2636137</v>
      </c>
      <c r="N9" s="3">
        <v>2971126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493334</v>
      </c>
      <c r="D11" s="3">
        <v>411316</v>
      </c>
      <c r="E11" s="3">
        <v>295194</v>
      </c>
      <c r="F11" s="3">
        <v>291719</v>
      </c>
      <c r="G11" s="3">
        <v>281600</v>
      </c>
      <c r="H11" s="3">
        <v>154193</v>
      </c>
      <c r="I11" s="3">
        <v>121826</v>
      </c>
      <c r="J11" s="3">
        <v>156575</v>
      </c>
      <c r="K11" s="3">
        <v>128821</v>
      </c>
      <c r="L11" s="3">
        <v>267157</v>
      </c>
      <c r="M11" s="3">
        <v>365678</v>
      </c>
      <c r="N11" s="3">
        <v>323823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55116939</v>
      </c>
      <c r="D12" s="9">
        <f t="shared" si="0"/>
        <v>52188070</v>
      </c>
      <c r="E12" s="9">
        <f t="shared" si="0"/>
        <v>56676128</v>
      </c>
      <c r="F12" s="9">
        <f t="shared" si="0"/>
        <v>49084704</v>
      </c>
      <c r="G12" s="9">
        <f t="shared" ref="G12" si="1">SUM(G5:G9,G11)</f>
        <v>46054691</v>
      </c>
      <c r="H12" s="9">
        <f t="shared" si="0"/>
        <v>41812930</v>
      </c>
      <c r="I12" s="9">
        <f t="shared" ref="I12:J12" si="2">SUM(I5:I9,I11)</f>
        <v>41077250</v>
      </c>
      <c r="J12" s="9">
        <f t="shared" si="2"/>
        <v>41444914</v>
      </c>
      <c r="K12" s="9">
        <f t="shared" si="0"/>
        <v>46371579</v>
      </c>
      <c r="L12" s="9">
        <f t="shared" si="0"/>
        <v>51915135</v>
      </c>
      <c r="M12" s="9">
        <f t="shared" si="0"/>
        <v>54613734</v>
      </c>
      <c r="N12" s="9">
        <f t="shared" si="0"/>
        <v>54963602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80" zoomScaleNormal="80" workbookViewId="0">
      <selection activeCell="B18" sqref="B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6" t="s">
        <v>23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7"/>
      <c r="B6" s="5" t="s">
        <v>14</v>
      </c>
      <c r="C6" s="3">
        <v>47025741</v>
      </c>
      <c r="D6" s="3">
        <v>42783393</v>
      </c>
      <c r="E6" s="10">
        <v>48423245</v>
      </c>
      <c r="F6" s="3">
        <v>43328800</v>
      </c>
      <c r="G6" s="3">
        <v>43798613</v>
      </c>
      <c r="H6" s="3">
        <v>39354172</v>
      </c>
      <c r="I6" s="3">
        <v>40745389</v>
      </c>
      <c r="J6" s="3">
        <v>36445969</v>
      </c>
      <c r="K6" s="3">
        <v>37671491</v>
      </c>
      <c r="L6" s="3">
        <v>42255103</v>
      </c>
      <c r="M6" s="3">
        <v>44929904</v>
      </c>
      <c r="N6" s="3">
        <v>45423380</v>
      </c>
    </row>
    <row r="7" spans="1:14" ht="22.5" customHeight="1" x14ac:dyDescent="0.25">
      <c r="A7" s="17"/>
      <c r="B7" s="5" t="s">
        <v>15</v>
      </c>
      <c r="C7" s="3">
        <v>397377</v>
      </c>
      <c r="D7" s="3">
        <v>102371</v>
      </c>
      <c r="E7" s="3">
        <v>193432</v>
      </c>
      <c r="F7" s="3">
        <v>149523</v>
      </c>
      <c r="G7" s="3">
        <v>104912</v>
      </c>
      <c r="H7" s="3">
        <v>122182</v>
      </c>
      <c r="I7" s="3">
        <v>239094</v>
      </c>
      <c r="J7" s="3">
        <v>226606</v>
      </c>
      <c r="K7" s="3">
        <v>90184</v>
      </c>
      <c r="L7" s="3">
        <v>90674</v>
      </c>
      <c r="M7" s="3">
        <v>129702</v>
      </c>
      <c r="N7" s="3">
        <v>121865</v>
      </c>
    </row>
    <row r="8" spans="1:14" ht="22.5" customHeight="1" x14ac:dyDescent="0.25">
      <c r="A8" s="17"/>
      <c r="B8" s="5" t="s">
        <v>16</v>
      </c>
      <c r="C8" s="3">
        <v>3260491</v>
      </c>
      <c r="D8" s="3">
        <v>3177552</v>
      </c>
      <c r="E8" s="3">
        <v>3185853</v>
      </c>
      <c r="F8" s="3">
        <v>2576449</v>
      </c>
      <c r="G8" s="3">
        <v>1854648</v>
      </c>
      <c r="H8" s="3">
        <v>1336847</v>
      </c>
      <c r="I8" s="3">
        <v>919293</v>
      </c>
      <c r="J8" s="3">
        <v>1533657</v>
      </c>
      <c r="K8" s="3">
        <v>1486557</v>
      </c>
      <c r="L8" s="3">
        <v>1918843</v>
      </c>
      <c r="M8" s="3">
        <v>2850422</v>
      </c>
      <c r="N8" s="3">
        <v>3311819</v>
      </c>
    </row>
    <row r="9" spans="1:14" ht="22.5" customHeight="1" x14ac:dyDescent="0.25">
      <c r="A9" s="17"/>
      <c r="B9" s="5" t="s">
        <v>17</v>
      </c>
      <c r="C9" s="3">
        <v>3008972</v>
      </c>
      <c r="D9" s="3">
        <v>2856363</v>
      </c>
      <c r="E9" s="3">
        <v>2779861</v>
      </c>
      <c r="F9" s="3">
        <v>2126724</v>
      </c>
      <c r="G9" s="3">
        <v>1585933</v>
      </c>
      <c r="H9" s="3">
        <v>986461</v>
      </c>
      <c r="I9" s="3">
        <v>852982</v>
      </c>
      <c r="J9" s="3">
        <v>1077827</v>
      </c>
      <c r="K9" s="3">
        <v>1402474</v>
      </c>
      <c r="L9" s="3">
        <v>1895342</v>
      </c>
      <c r="M9" s="3">
        <v>2831545</v>
      </c>
      <c r="N9" s="3">
        <v>3625598</v>
      </c>
    </row>
    <row r="10" spans="1:1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ht="22.5" customHeight="1" x14ac:dyDescent="0.25">
      <c r="A11" s="17"/>
      <c r="B11" s="4"/>
      <c r="C11" s="3">
        <v>450601</v>
      </c>
      <c r="D11" s="3">
        <v>393243</v>
      </c>
      <c r="E11" s="3">
        <v>384998</v>
      </c>
      <c r="F11" s="3">
        <v>340049</v>
      </c>
      <c r="G11" s="3">
        <v>269010</v>
      </c>
      <c r="H11" s="3">
        <v>152570</v>
      </c>
      <c r="I11" s="3">
        <v>110116</v>
      </c>
      <c r="J11" s="3">
        <v>105122</v>
      </c>
      <c r="K11" s="3">
        <v>182325</v>
      </c>
      <c r="L11" s="3">
        <v>234853</v>
      </c>
      <c r="M11" s="3">
        <v>406146</v>
      </c>
      <c r="N11" s="3">
        <v>460198</v>
      </c>
    </row>
    <row r="12" spans="1:14" ht="22.5" customHeight="1" x14ac:dyDescent="0.25">
      <c r="A12" s="21" t="s">
        <v>18</v>
      </c>
      <c r="B12" s="22"/>
      <c r="C12" s="9">
        <f t="shared" ref="C12:N12" si="0">SUM(C5:C9,C11)</f>
        <v>54143182</v>
      </c>
      <c r="D12" s="9">
        <f t="shared" si="0"/>
        <v>49312922</v>
      </c>
      <c r="E12" s="9">
        <f t="shared" si="0"/>
        <v>54967389</v>
      </c>
      <c r="F12" s="9">
        <f t="shared" si="0"/>
        <v>48521545</v>
      </c>
      <c r="G12" s="9">
        <f t="shared" si="0"/>
        <v>47613116</v>
      </c>
      <c r="H12" s="9">
        <f t="shared" si="0"/>
        <v>41952232</v>
      </c>
      <c r="I12" s="9">
        <f t="shared" si="0"/>
        <v>42866874</v>
      </c>
      <c r="J12" s="9">
        <f t="shared" si="0"/>
        <v>39389181</v>
      </c>
      <c r="K12" s="9">
        <f t="shared" si="0"/>
        <v>40833031</v>
      </c>
      <c r="L12" s="9">
        <f t="shared" si="0"/>
        <v>46394815</v>
      </c>
      <c r="M12" s="9">
        <f t="shared" si="0"/>
        <v>51147719</v>
      </c>
      <c r="N12" s="9">
        <f t="shared" si="0"/>
        <v>52942860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opLeftCell="A4" zoomScale="70" zoomScaleNormal="70" workbookViewId="0">
      <selection activeCell="C14" sqref="C14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19.85546875" style="1" customWidth="1"/>
    <col min="15" max="15" width="9.140625" style="12"/>
    <col min="16" max="16" width="9.140625" style="1"/>
    <col min="17" max="17" width="11.5703125" style="12" bestFit="1" customWidth="1"/>
    <col min="18" max="16384" width="9.140625" style="1"/>
  </cols>
  <sheetData>
    <row r="2" spans="1:17" ht="42.7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3"/>
      <c r="Q3" s="13"/>
    </row>
    <row r="4" spans="1:17" ht="22.5" customHeight="1" x14ac:dyDescent="0.25">
      <c r="A4" s="16" t="s">
        <v>32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7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7" ht="22.5" customHeight="1" x14ac:dyDescent="0.25">
      <c r="A6" s="17"/>
      <c r="B6" s="5" t="s">
        <v>14</v>
      </c>
      <c r="C6" s="3">
        <v>50226560</v>
      </c>
      <c r="D6" s="3">
        <v>45033873</v>
      </c>
      <c r="E6" s="3">
        <v>46901427</v>
      </c>
      <c r="F6" s="3">
        <v>35166925</v>
      </c>
      <c r="G6" s="3">
        <v>36719658</v>
      </c>
      <c r="H6" s="3">
        <v>31977392</v>
      </c>
      <c r="I6" s="3">
        <v>33757933</v>
      </c>
      <c r="J6" s="3">
        <v>36207650</v>
      </c>
      <c r="K6" s="3">
        <v>39541665</v>
      </c>
      <c r="L6" s="3">
        <v>42980793</v>
      </c>
      <c r="M6" s="3">
        <v>46835415</v>
      </c>
      <c r="N6" s="3">
        <v>47827561</v>
      </c>
      <c r="O6" s="12">
        <f>N6/M6</f>
        <v>1.0211836705194135</v>
      </c>
      <c r="Q6" s="11">
        <f>AVERAGE(C6:N6)</f>
        <v>41098071</v>
      </c>
    </row>
    <row r="7" spans="1:17" ht="22.5" customHeight="1" x14ac:dyDescent="0.25">
      <c r="A7" s="17"/>
      <c r="B7" s="5" t="s">
        <v>15</v>
      </c>
      <c r="C7" s="3">
        <v>4246</v>
      </c>
      <c r="D7" s="3">
        <v>114786</v>
      </c>
      <c r="E7" s="3">
        <v>114927</v>
      </c>
      <c r="F7" s="3">
        <v>107499</v>
      </c>
      <c r="G7" s="3">
        <v>98081</v>
      </c>
      <c r="H7" s="3">
        <v>289667.99999999994</v>
      </c>
      <c r="I7" s="3">
        <v>136379</v>
      </c>
      <c r="J7" s="3">
        <v>84814</v>
      </c>
      <c r="K7" s="3">
        <v>81186</v>
      </c>
      <c r="L7" s="3">
        <v>130773</v>
      </c>
      <c r="M7" s="3">
        <v>116350</v>
      </c>
      <c r="N7" s="3">
        <v>136676</v>
      </c>
      <c r="O7" s="12">
        <f t="shared" ref="O7:O9" si="0">N7/M7</f>
        <v>1.1746970348087666</v>
      </c>
      <c r="Q7" s="11">
        <f t="shared" ref="Q7:Q11" si="1">AVERAGE(C7:N7)</f>
        <v>117948.75</v>
      </c>
    </row>
    <row r="8" spans="1:17" ht="22.5" customHeight="1" x14ac:dyDescent="0.25">
      <c r="A8" s="17"/>
      <c r="B8" s="5" t="s">
        <v>16</v>
      </c>
      <c r="C8" s="3">
        <v>2192755</v>
      </c>
      <c r="D8" s="3">
        <v>2555455</v>
      </c>
      <c r="E8" s="3">
        <v>2380169</v>
      </c>
      <c r="F8" s="3">
        <v>495850</v>
      </c>
      <c r="G8" s="3">
        <v>472700</v>
      </c>
      <c r="H8" s="3">
        <v>1937472</v>
      </c>
      <c r="I8" s="3">
        <v>1371841</v>
      </c>
      <c r="J8" s="3">
        <v>1273869</v>
      </c>
      <c r="K8" s="3">
        <v>1554531</v>
      </c>
      <c r="L8" s="3">
        <v>1997646</v>
      </c>
      <c r="M8" s="3">
        <v>2462226</v>
      </c>
      <c r="N8" s="3">
        <v>2399012</v>
      </c>
      <c r="O8" s="12">
        <f t="shared" si="0"/>
        <v>0.97432648343409578</v>
      </c>
      <c r="Q8" s="11">
        <f t="shared" si="1"/>
        <v>1757793.8333333333</v>
      </c>
    </row>
    <row r="9" spans="1:17" ht="22.5" customHeight="1" x14ac:dyDescent="0.25">
      <c r="A9" s="17"/>
      <c r="B9" s="5" t="s">
        <v>17</v>
      </c>
      <c r="C9" s="3">
        <v>57492</v>
      </c>
      <c r="D9" s="3">
        <v>3062541</v>
      </c>
      <c r="E9" s="3">
        <v>2597444</v>
      </c>
      <c r="F9" s="3">
        <v>1862592</v>
      </c>
      <c r="G9" s="3">
        <v>1452698</v>
      </c>
      <c r="H9" s="3">
        <v>1545627</v>
      </c>
      <c r="I9" s="3">
        <v>905824</v>
      </c>
      <c r="J9" s="3">
        <v>1018381</v>
      </c>
      <c r="K9" s="3">
        <v>1385546</v>
      </c>
      <c r="L9" s="3">
        <v>1810819</v>
      </c>
      <c r="M9" s="3">
        <v>3067166</v>
      </c>
      <c r="N9" s="3">
        <v>3278669</v>
      </c>
      <c r="O9" s="12">
        <f t="shared" si="0"/>
        <v>1.068957141543692</v>
      </c>
      <c r="Q9" s="11">
        <f t="shared" si="1"/>
        <v>1837066.5833333333</v>
      </c>
    </row>
    <row r="10" spans="1:17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Q10" s="11"/>
    </row>
    <row r="11" spans="1:17" ht="22.5" customHeight="1" x14ac:dyDescent="0.25">
      <c r="A11" s="17"/>
      <c r="B11" s="4"/>
      <c r="C11" s="3">
        <v>370231</v>
      </c>
      <c r="D11" s="3">
        <v>495365</v>
      </c>
      <c r="E11" s="3">
        <v>318331</v>
      </c>
      <c r="F11" s="3">
        <v>44774</v>
      </c>
      <c r="G11" s="3">
        <v>50840</v>
      </c>
      <c r="H11" s="3">
        <v>91042.548999999999</v>
      </c>
      <c r="I11" s="3">
        <v>126205</v>
      </c>
      <c r="J11" s="3">
        <v>122385</v>
      </c>
      <c r="K11" s="3">
        <v>198411</v>
      </c>
      <c r="L11" s="3">
        <v>300759</v>
      </c>
      <c r="M11" s="3">
        <v>65121</v>
      </c>
      <c r="N11" s="3">
        <v>66965</v>
      </c>
      <c r="O11" s="12">
        <f>N11/M11</f>
        <v>1.0283165184809815</v>
      </c>
      <c r="Q11" s="11">
        <f t="shared" si="1"/>
        <v>187535.79575000002</v>
      </c>
    </row>
    <row r="12" spans="1:17" ht="22.5" customHeight="1" x14ac:dyDescent="0.25">
      <c r="A12" s="21" t="s">
        <v>18</v>
      </c>
      <c r="B12" s="22"/>
      <c r="C12" s="9">
        <f t="shared" ref="C12:N12" si="2">SUM(C5:C9,C11)</f>
        <v>52851284</v>
      </c>
      <c r="D12" s="9">
        <f t="shared" si="2"/>
        <v>51262020</v>
      </c>
      <c r="E12" s="9">
        <f t="shared" si="2"/>
        <v>52312298</v>
      </c>
      <c r="F12" s="9">
        <f t="shared" si="2"/>
        <v>37677640</v>
      </c>
      <c r="G12" s="9">
        <f t="shared" si="2"/>
        <v>38793977</v>
      </c>
      <c r="H12" s="9">
        <f t="shared" si="2"/>
        <v>35841201.549000002</v>
      </c>
      <c r="I12" s="9">
        <f t="shared" si="2"/>
        <v>36298182</v>
      </c>
      <c r="J12" s="9">
        <f t="shared" si="2"/>
        <v>38707099</v>
      </c>
      <c r="K12" s="9">
        <f>SUM(K5:K9,K11)</f>
        <v>42761339</v>
      </c>
      <c r="L12" s="9">
        <f t="shared" si="2"/>
        <v>47220790</v>
      </c>
      <c r="M12" s="9">
        <f t="shared" si="2"/>
        <v>52546278</v>
      </c>
      <c r="N12" s="9">
        <f t="shared" si="2"/>
        <v>53708883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2"/>
  <sheetViews>
    <sheetView topLeftCell="A10" zoomScale="75" zoomScaleNormal="75" workbookViewId="0">
      <selection activeCell="W15" sqref="W15:W1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19.85546875" style="1" customWidth="1"/>
    <col min="7" max="7" width="19.85546875" style="1" hidden="1" customWidth="1"/>
    <col min="8" max="8" width="19.85546875" style="1" customWidth="1"/>
    <col min="9" max="9" width="19.85546875" style="1" hidden="1" customWidth="1"/>
    <col min="10" max="10" width="19.85546875" style="1" customWidth="1"/>
    <col min="11" max="11" width="19.85546875" style="1" hidden="1" customWidth="1"/>
    <col min="12" max="12" width="19.85546875" style="1" customWidth="1"/>
    <col min="13" max="13" width="19.85546875" style="1" hidden="1" customWidth="1"/>
    <col min="14" max="14" width="19.85546875" style="1" customWidth="1"/>
    <col min="15" max="15" width="19.85546875" style="1" hidden="1" customWidth="1"/>
    <col min="16" max="16" width="19.85546875" style="1" customWidth="1"/>
    <col min="17" max="17" width="19.85546875" style="1" hidden="1" customWidth="1"/>
    <col min="18" max="18" width="19.85546875" style="1" customWidth="1"/>
    <col min="19" max="19" width="19.85546875" style="1" hidden="1" customWidth="1"/>
    <col min="20" max="20" width="19.85546875" style="1" customWidth="1"/>
    <col min="21" max="21" width="19.85546875" style="1" hidden="1" customWidth="1"/>
    <col min="22" max="22" width="19.85546875" style="1" customWidth="1"/>
    <col min="23" max="23" width="13.85546875" style="12" bestFit="1" customWidth="1"/>
    <col min="24" max="16384" width="9.140625" style="1"/>
  </cols>
  <sheetData>
    <row r="2" spans="1:23" ht="42.75" customHeight="1" x14ac:dyDescent="0.25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3"/>
    </row>
    <row r="4" spans="1:23" ht="22.5" customHeight="1" x14ac:dyDescent="0.25">
      <c r="A4" s="16" t="s">
        <v>32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3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17"/>
      <c r="B6" s="5" t="s">
        <v>14</v>
      </c>
      <c r="C6" s="3">
        <v>47197856</v>
      </c>
      <c r="D6" s="3">
        <v>44226289</v>
      </c>
      <c r="E6" s="3">
        <v>49422149</v>
      </c>
      <c r="F6" s="3">
        <v>40494880</v>
      </c>
      <c r="G6" s="3">
        <v>1.0441532206753932</v>
      </c>
      <c r="H6" s="3">
        <v>36916210</v>
      </c>
      <c r="I6" s="3">
        <f t="shared" ref="I6:I9" si="0">H6/F6</f>
        <v>0.9116266056350828</v>
      </c>
      <c r="J6" s="3">
        <v>35798520</v>
      </c>
      <c r="K6" s="3">
        <v>1.0556812450496276</v>
      </c>
      <c r="L6" s="3">
        <v>36676007</v>
      </c>
      <c r="M6" s="3">
        <v>1.0725671503643306</v>
      </c>
      <c r="N6" s="3">
        <v>39438148</v>
      </c>
      <c r="O6" s="3">
        <v>1.0920804028982825</v>
      </c>
      <c r="P6" s="3">
        <v>39773170</v>
      </c>
      <c r="Q6" s="3">
        <v>1.0869747897565769</v>
      </c>
      <c r="R6" s="3">
        <v>44685441</v>
      </c>
      <c r="S6" s="3">
        <v>1.0896824309407227</v>
      </c>
      <c r="T6" s="3">
        <v>46592452</v>
      </c>
      <c r="U6" s="3">
        <v>1.0211836705194135</v>
      </c>
      <c r="V6" s="3">
        <v>46913928</v>
      </c>
      <c r="W6" s="12">
        <f>'2021'!C6/'2020'!V6</f>
        <v>1.1166597689283233</v>
      </c>
    </row>
    <row r="7" spans="1:23" ht="22.5" customHeight="1" x14ac:dyDescent="0.25">
      <c r="A7" s="17"/>
      <c r="B7" s="5" t="s">
        <v>15</v>
      </c>
      <c r="C7" s="3">
        <v>136676</v>
      </c>
      <c r="D7" s="3">
        <v>137797</v>
      </c>
      <c r="E7" s="3">
        <v>105170</v>
      </c>
      <c r="F7" s="3">
        <v>107082</v>
      </c>
      <c r="G7" s="3">
        <v>0.91238988269658328</v>
      </c>
      <c r="H7" s="3">
        <v>101106</v>
      </c>
      <c r="I7" s="3">
        <f t="shared" si="0"/>
        <v>0.94419230122709696</v>
      </c>
      <c r="J7" s="3">
        <v>70186</v>
      </c>
      <c r="K7" s="3">
        <v>0.47081141168510166</v>
      </c>
      <c r="L7" s="3">
        <v>71181</v>
      </c>
      <c r="M7" s="3">
        <v>0.62189926601602885</v>
      </c>
      <c r="N7" s="3">
        <v>81399</v>
      </c>
      <c r="O7" s="3">
        <v>0.95722404320041499</v>
      </c>
      <c r="P7" s="3">
        <v>98021</v>
      </c>
      <c r="Q7" s="3">
        <v>1.6107826472544526</v>
      </c>
      <c r="R7" s="3">
        <v>126306</v>
      </c>
      <c r="S7" s="3">
        <v>0.88970964954539544</v>
      </c>
      <c r="T7" s="3">
        <v>126306</v>
      </c>
      <c r="U7" s="3">
        <v>1.1746970348087666</v>
      </c>
      <c r="V7" s="3">
        <v>100446</v>
      </c>
      <c r="W7" s="12">
        <f>'2021'!C7/'2020'!V7</f>
        <v>1.1328972781394979</v>
      </c>
    </row>
    <row r="8" spans="1:23" ht="22.5" customHeight="1" x14ac:dyDescent="0.25">
      <c r="A8" s="17"/>
      <c r="B8" s="5" t="s">
        <v>16</v>
      </c>
      <c r="C8" s="3">
        <v>2399012</v>
      </c>
      <c r="D8" s="3">
        <v>2323227</v>
      </c>
      <c r="E8" s="3">
        <v>2334487</v>
      </c>
      <c r="F8" s="3">
        <v>1826328</v>
      </c>
      <c r="G8" s="3">
        <v>0.95331249369769089</v>
      </c>
      <c r="H8" s="3">
        <v>1447894</v>
      </c>
      <c r="I8" s="3">
        <f t="shared" si="0"/>
        <v>0.79278968509490078</v>
      </c>
      <c r="J8" s="3">
        <v>1373670</v>
      </c>
      <c r="K8" s="3">
        <v>0.70805720031050767</v>
      </c>
      <c r="L8" s="3">
        <v>1571938</v>
      </c>
      <c r="M8" s="3">
        <v>0.92858356033971867</v>
      </c>
      <c r="N8" s="3">
        <v>1580220</v>
      </c>
      <c r="O8" s="3">
        <v>1.2203224978392597</v>
      </c>
      <c r="P8" s="3">
        <v>1727916</v>
      </c>
      <c r="Q8" s="3">
        <v>1.2850473872827239</v>
      </c>
      <c r="R8" s="3">
        <v>2374834</v>
      </c>
      <c r="S8" s="3">
        <v>1.2325637275072761</v>
      </c>
      <c r="T8" s="3">
        <v>2374834</v>
      </c>
      <c r="U8" s="3">
        <v>0.97432648343409578</v>
      </c>
      <c r="V8" s="3">
        <v>2976580</v>
      </c>
      <c r="W8" s="12">
        <f>'2021'!C8/'2020'!V8</f>
        <v>1.125385845500541</v>
      </c>
    </row>
    <row r="9" spans="1:23" ht="22.5" customHeight="1" x14ac:dyDescent="0.25">
      <c r="A9" s="17"/>
      <c r="B9" s="5" t="s">
        <v>17</v>
      </c>
      <c r="C9" s="3">
        <v>3278669</v>
      </c>
      <c r="D9" s="3">
        <v>2982279</v>
      </c>
      <c r="E9" s="3">
        <v>2611474</v>
      </c>
      <c r="F9" s="3">
        <v>1700995</v>
      </c>
      <c r="G9" s="3">
        <v>0.77993355495996974</v>
      </c>
      <c r="H9" s="3">
        <v>1280633</v>
      </c>
      <c r="I9" s="3">
        <f t="shared" si="0"/>
        <v>0.75287287734531849</v>
      </c>
      <c r="J9" s="3">
        <v>945741</v>
      </c>
      <c r="K9" s="3">
        <v>0.58605601480822989</v>
      </c>
      <c r="L9" s="3">
        <v>879410</v>
      </c>
      <c r="M9" s="3">
        <v>1.1242592379976684</v>
      </c>
      <c r="N9" s="3">
        <v>998362</v>
      </c>
      <c r="O9" s="3">
        <v>1.3605379519060155</v>
      </c>
      <c r="P9" s="3">
        <v>1289332</v>
      </c>
      <c r="Q9" s="3">
        <v>1.3069353164745161</v>
      </c>
      <c r="R9" s="3">
        <v>1887664</v>
      </c>
      <c r="S9" s="3">
        <v>1.6938004295294007</v>
      </c>
      <c r="T9" s="3">
        <v>1887664</v>
      </c>
      <c r="U9" s="3">
        <v>1.068957141543692</v>
      </c>
      <c r="V9" s="3">
        <v>3586609</v>
      </c>
      <c r="W9" s="12">
        <f>'2021'!C9/'2020'!V9</f>
        <v>1.0366859058235787</v>
      </c>
    </row>
    <row r="10" spans="1:23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</row>
    <row r="11" spans="1:23" ht="22.5" customHeight="1" x14ac:dyDescent="0.25">
      <c r="A11" s="17"/>
      <c r="B11" s="4"/>
      <c r="C11" s="3">
        <v>66965</v>
      </c>
      <c r="D11" s="3">
        <v>81649</v>
      </c>
      <c r="E11" s="3">
        <v>68998</v>
      </c>
      <c r="F11" s="3">
        <v>69641</v>
      </c>
      <c r="G11" s="3">
        <v>1.1354804127395364</v>
      </c>
      <c r="H11" s="3">
        <v>74695</v>
      </c>
      <c r="I11" s="3">
        <f>H11/F11</f>
        <v>1.072572191668701</v>
      </c>
      <c r="J11" s="3">
        <v>84695</v>
      </c>
      <c r="K11" s="3">
        <v>1.3862199750141002</v>
      </c>
      <c r="L11" s="3">
        <v>69723</v>
      </c>
      <c r="M11" s="3">
        <v>0.96973178558694184</v>
      </c>
      <c r="N11" s="3">
        <v>71882</v>
      </c>
      <c r="O11" s="3">
        <v>1.6212035788699595</v>
      </c>
      <c r="P11" s="3">
        <v>84400</v>
      </c>
      <c r="Q11" s="3">
        <v>1.5158383355761524</v>
      </c>
      <c r="R11" s="3">
        <v>72700</v>
      </c>
      <c r="S11" s="3">
        <v>0.21652219883694254</v>
      </c>
      <c r="T11" s="3">
        <v>72700</v>
      </c>
      <c r="U11" s="3">
        <v>1.0283165184809815</v>
      </c>
      <c r="V11" s="3">
        <v>80100</v>
      </c>
      <c r="W11" s="12">
        <f>'2021'!C11/'2020'!V11</f>
        <v>1.2516604244694132</v>
      </c>
    </row>
    <row r="12" spans="1:23" ht="22.5" customHeight="1" x14ac:dyDescent="0.25">
      <c r="A12" s="21" t="s">
        <v>18</v>
      </c>
      <c r="B12" s="22"/>
      <c r="C12" s="9">
        <f t="shared" ref="C12:V12" si="1">SUM(C5:C9,C11)</f>
        <v>53079178</v>
      </c>
      <c r="D12" s="9">
        <f t="shared" si="1"/>
        <v>49751241</v>
      </c>
      <c r="E12" s="9">
        <f t="shared" si="1"/>
        <v>54542278</v>
      </c>
      <c r="F12" s="9">
        <f t="shared" si="1"/>
        <v>44198926</v>
      </c>
      <c r="G12" s="9"/>
      <c r="H12" s="9">
        <f t="shared" si="1"/>
        <v>39820538</v>
      </c>
      <c r="I12" s="9"/>
      <c r="J12" s="9">
        <f t="shared" si="1"/>
        <v>38272812</v>
      </c>
      <c r="K12" s="9"/>
      <c r="L12" s="9">
        <f t="shared" si="1"/>
        <v>39268259</v>
      </c>
      <c r="M12" s="9"/>
      <c r="N12" s="9">
        <f t="shared" si="1"/>
        <v>42170011</v>
      </c>
      <c r="O12" s="9"/>
      <c r="P12" s="9">
        <f>SUM(P5:P9,P11)</f>
        <v>42972839</v>
      </c>
      <c r="Q12" s="9"/>
      <c r="R12" s="9">
        <f t="shared" si="1"/>
        <v>49146945</v>
      </c>
      <c r="S12" s="9"/>
      <c r="T12" s="9">
        <f t="shared" si="1"/>
        <v>51053956</v>
      </c>
      <c r="U12" s="9"/>
      <c r="V12" s="9">
        <f t="shared" si="1"/>
        <v>53657663</v>
      </c>
    </row>
    <row r="13" spans="1:23" ht="22.5" customHeight="1" x14ac:dyDescent="0.25">
      <c r="A13" s="16" t="s">
        <v>33</v>
      </c>
      <c r="B13" s="18" t="s">
        <v>20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</row>
    <row r="14" spans="1:23" ht="22.5" customHeight="1" x14ac:dyDescent="0.25">
      <c r="A14" s="17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22.5" customHeight="1" x14ac:dyDescent="0.25">
      <c r="A15" s="17"/>
      <c r="B15" s="5" t="s">
        <v>14</v>
      </c>
      <c r="C15" s="3">
        <v>233968</v>
      </c>
      <c r="D15" s="3">
        <v>214592</v>
      </c>
      <c r="E15" s="3">
        <v>218082</v>
      </c>
      <c r="F15" s="3">
        <v>180309</v>
      </c>
      <c r="G15" s="3"/>
      <c r="H15" s="3">
        <v>164209</v>
      </c>
      <c r="I15" s="3">
        <f>H15/F15</f>
        <v>0.91070883871576014</v>
      </c>
      <c r="J15" s="3">
        <v>156240</v>
      </c>
      <c r="K15" s="3">
        <f>J15/H15</f>
        <v>0.95147038225675817</v>
      </c>
      <c r="L15" s="3">
        <v>156505</v>
      </c>
      <c r="M15" s="3">
        <f>L15/J15</f>
        <v>1.0016961085509473</v>
      </c>
      <c r="N15" s="3">
        <v>159504</v>
      </c>
      <c r="O15" s="3">
        <f>N15/L15</f>
        <v>1.0191623270822019</v>
      </c>
      <c r="P15" s="3">
        <v>140850</v>
      </c>
      <c r="Q15" s="3">
        <f>P15/N15</f>
        <v>0.88304995486006621</v>
      </c>
      <c r="R15" s="3">
        <v>201720</v>
      </c>
      <c r="S15" s="3">
        <f>R15/P15</f>
        <v>1.4321618743343982</v>
      </c>
      <c r="T15" s="3">
        <v>191543</v>
      </c>
      <c r="U15" s="3">
        <f>T15/R15</f>
        <v>0.94954887963513779</v>
      </c>
      <c r="V15" s="3">
        <v>248205</v>
      </c>
      <c r="W15" s="12">
        <f>'2021'!C15/'2020'!V15</f>
        <v>1.0747607824177594</v>
      </c>
    </row>
    <row r="16" spans="1:23" ht="22.5" customHeight="1" x14ac:dyDescent="0.25">
      <c r="A16" s="17"/>
      <c r="B16" s="5" t="s">
        <v>15</v>
      </c>
      <c r="C16" s="3">
        <v>108828</v>
      </c>
      <c r="D16" s="3">
        <v>110427</v>
      </c>
      <c r="E16" s="3">
        <v>97438</v>
      </c>
      <c r="F16" s="3">
        <v>99714</v>
      </c>
      <c r="G16" s="3"/>
      <c r="H16" s="3">
        <v>101106</v>
      </c>
      <c r="I16" s="3">
        <f t="shared" ref="I16:I18" si="2">H16/F16</f>
        <v>1.0139599253866056</v>
      </c>
      <c r="J16" s="3">
        <v>70186</v>
      </c>
      <c r="K16" s="3">
        <f t="shared" ref="K16:K18" si="3">J16/H16</f>
        <v>0.69418234328328687</v>
      </c>
      <c r="L16" s="3">
        <v>71181</v>
      </c>
      <c r="M16" s="3">
        <f t="shared" ref="M16:M18" si="4">L16/J16</f>
        <v>1.014176616419229</v>
      </c>
      <c r="N16" s="3">
        <v>81399</v>
      </c>
      <c r="O16" s="3">
        <f t="shared" ref="O16:O18" si="5">N16/L16</f>
        <v>1.1435495427150504</v>
      </c>
      <c r="P16" s="3">
        <v>69065</v>
      </c>
      <c r="Q16" s="3">
        <f t="shared" ref="Q16:Q18" si="6">P16/N16</f>
        <v>0.84847479698767803</v>
      </c>
      <c r="R16" s="3">
        <v>84590</v>
      </c>
      <c r="S16" s="3">
        <f t="shared" ref="S16:S18" si="7">R16/P16</f>
        <v>1.2247882429595309</v>
      </c>
      <c r="T16" s="3">
        <v>89606</v>
      </c>
      <c r="U16" s="3">
        <f t="shared" ref="U16:U18" si="8">T16/R16</f>
        <v>1.059297789336801</v>
      </c>
      <c r="V16" s="3">
        <v>93338</v>
      </c>
      <c r="W16" s="12">
        <f>'2021'!C16/'2020'!V16</f>
        <v>1.0343161413357904</v>
      </c>
    </row>
    <row r="17" spans="1:23" ht="22.5" customHeight="1" x14ac:dyDescent="0.25">
      <c r="A17" s="17"/>
      <c r="B17" s="5" t="s">
        <v>16</v>
      </c>
      <c r="C17" s="3">
        <v>645524</v>
      </c>
      <c r="D17" s="3">
        <v>584621</v>
      </c>
      <c r="E17" s="3">
        <v>581765</v>
      </c>
      <c r="F17" s="3">
        <v>473653</v>
      </c>
      <c r="G17" s="3"/>
      <c r="H17" s="3">
        <v>369135</v>
      </c>
      <c r="I17" s="3">
        <f t="shared" si="2"/>
        <v>0.77933634960614628</v>
      </c>
      <c r="J17" s="3">
        <v>289179</v>
      </c>
      <c r="K17" s="3">
        <f t="shared" si="3"/>
        <v>0.78339631842009017</v>
      </c>
      <c r="L17" s="3">
        <v>257437</v>
      </c>
      <c r="M17" s="3">
        <f t="shared" si="4"/>
        <v>0.8902340764716663</v>
      </c>
      <c r="N17" s="3">
        <v>257578</v>
      </c>
      <c r="O17" s="3">
        <f t="shared" si="5"/>
        <v>1.0005477068175903</v>
      </c>
      <c r="P17" s="3">
        <v>388200</v>
      </c>
      <c r="Q17" s="3">
        <f t="shared" si="6"/>
        <v>1.5071162909875844</v>
      </c>
      <c r="R17" s="3">
        <v>538763</v>
      </c>
      <c r="S17" s="3">
        <f t="shared" si="7"/>
        <v>1.38784904688305</v>
      </c>
      <c r="T17" s="3">
        <v>575201</v>
      </c>
      <c r="U17" s="3">
        <f t="shared" si="8"/>
        <v>1.067632706774593</v>
      </c>
      <c r="V17" s="3">
        <v>660384</v>
      </c>
      <c r="W17" s="12">
        <f>'2021'!C17/'2020'!V17</f>
        <v>1.1139109972379706</v>
      </c>
    </row>
    <row r="18" spans="1:23" ht="22.5" customHeight="1" x14ac:dyDescent="0.25">
      <c r="A18" s="17"/>
      <c r="B18" s="5" t="s">
        <v>17</v>
      </c>
      <c r="C18" s="3">
        <v>3318844</v>
      </c>
      <c r="D18" s="3">
        <v>2898393</v>
      </c>
      <c r="E18" s="3">
        <v>2520559</v>
      </c>
      <c r="F18" s="3">
        <v>1636139</v>
      </c>
      <c r="G18" s="3"/>
      <c r="H18" s="3">
        <v>1213567</v>
      </c>
      <c r="I18" s="3">
        <f t="shared" si="2"/>
        <v>0.74172610028854513</v>
      </c>
      <c r="J18" s="3">
        <v>887307</v>
      </c>
      <c r="K18" s="3">
        <f t="shared" si="3"/>
        <v>0.73115617019909074</v>
      </c>
      <c r="L18" s="3">
        <v>827923</v>
      </c>
      <c r="M18" s="3">
        <f t="shared" si="4"/>
        <v>0.93307389663329598</v>
      </c>
      <c r="N18" s="3">
        <v>936408</v>
      </c>
      <c r="O18" s="3">
        <f t="shared" si="5"/>
        <v>1.1310327168106213</v>
      </c>
      <c r="P18" s="3">
        <v>1221785</v>
      </c>
      <c r="Q18" s="3">
        <f t="shared" si="6"/>
        <v>1.3047571144202099</v>
      </c>
      <c r="R18" s="3">
        <v>1734601</v>
      </c>
      <c r="S18" s="3">
        <f t="shared" si="7"/>
        <v>1.4197268750230196</v>
      </c>
      <c r="T18" s="3">
        <v>2767184</v>
      </c>
      <c r="U18" s="3">
        <f t="shared" si="8"/>
        <v>1.595285601703216</v>
      </c>
      <c r="V18" s="3">
        <v>3417366</v>
      </c>
      <c r="W18" s="12">
        <f>'2021'!C18/'2020'!V18</f>
        <v>1.0495451760215324</v>
      </c>
    </row>
    <row r="19" spans="1:23" ht="22.5" customHeight="1" x14ac:dyDescent="0.25">
      <c r="A19" s="17"/>
      <c r="B19" s="18" t="s">
        <v>21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</row>
    <row r="20" spans="1:23" ht="22.5" customHeight="1" x14ac:dyDescent="0.25">
      <c r="A20" s="17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3" ht="22.5" customHeight="1" x14ac:dyDescent="0.25">
      <c r="A21" s="21" t="s">
        <v>18</v>
      </c>
      <c r="B21" s="22"/>
      <c r="C21" s="9">
        <f t="shared" ref="C21:N21" si="9">SUM(C14:C18,C20)</f>
        <v>4307164</v>
      </c>
      <c r="D21" s="9">
        <f t="shared" si="9"/>
        <v>3808033</v>
      </c>
      <c r="E21" s="9">
        <f t="shared" si="9"/>
        <v>3417844</v>
      </c>
      <c r="F21" s="9">
        <f t="shared" si="9"/>
        <v>2389815</v>
      </c>
      <c r="G21" s="9"/>
      <c r="H21" s="9">
        <f t="shared" si="9"/>
        <v>1848017</v>
      </c>
      <c r="I21" s="9"/>
      <c r="J21" s="9">
        <f t="shared" si="9"/>
        <v>1402912</v>
      </c>
      <c r="K21" s="9"/>
      <c r="L21" s="9">
        <f t="shared" si="9"/>
        <v>1313046</v>
      </c>
      <c r="M21" s="9"/>
      <c r="N21" s="9">
        <f t="shared" si="9"/>
        <v>1434889</v>
      </c>
      <c r="O21" s="9"/>
      <c r="P21" s="9">
        <f>SUM(P14:P18,P20)</f>
        <v>1819900</v>
      </c>
      <c r="Q21" s="9"/>
      <c r="R21" s="9">
        <f t="shared" ref="R21:V21" si="10">SUM(R14:R18,R20)</f>
        <v>2559674</v>
      </c>
      <c r="S21" s="9"/>
      <c r="T21" s="9">
        <f t="shared" si="10"/>
        <v>3623534</v>
      </c>
      <c r="U21" s="9"/>
      <c r="V21" s="9">
        <f t="shared" si="10"/>
        <v>4419293</v>
      </c>
    </row>
    <row r="22" spans="1:23" ht="22.5" customHeight="1" x14ac:dyDescent="0.25">
      <c r="A22" s="21" t="s">
        <v>18</v>
      </c>
      <c r="B22" s="22"/>
      <c r="C22" s="9">
        <f>C12+C21</f>
        <v>57386342</v>
      </c>
      <c r="D22" s="9">
        <f t="shared" ref="D22:V22" si="11">D12+D21</f>
        <v>53559274</v>
      </c>
      <c r="E22" s="9">
        <f t="shared" si="11"/>
        <v>57960122</v>
      </c>
      <c r="F22" s="9">
        <f t="shared" si="11"/>
        <v>46588741</v>
      </c>
      <c r="G22" s="9"/>
      <c r="H22" s="9">
        <f t="shared" si="11"/>
        <v>41668555</v>
      </c>
      <c r="I22" s="9"/>
      <c r="J22" s="9">
        <f t="shared" si="11"/>
        <v>39675724</v>
      </c>
      <c r="K22" s="9"/>
      <c r="L22" s="9">
        <f t="shared" si="11"/>
        <v>40581305</v>
      </c>
      <c r="M22" s="9"/>
      <c r="N22" s="9">
        <f t="shared" si="11"/>
        <v>43604900</v>
      </c>
      <c r="O22" s="9"/>
      <c r="P22" s="9">
        <f t="shared" si="11"/>
        <v>44792739</v>
      </c>
      <c r="Q22" s="9"/>
      <c r="R22" s="9">
        <f t="shared" si="11"/>
        <v>51706619</v>
      </c>
      <c r="S22" s="9"/>
      <c r="T22" s="9">
        <f t="shared" si="11"/>
        <v>54677490</v>
      </c>
      <c r="U22" s="9"/>
      <c r="V22" s="9">
        <f t="shared" si="11"/>
        <v>58076956</v>
      </c>
    </row>
  </sheetData>
  <mergeCells count="10">
    <mergeCell ref="A2:V2"/>
    <mergeCell ref="A4:A11"/>
    <mergeCell ref="B4:V4"/>
    <mergeCell ref="B10:V10"/>
    <mergeCell ref="A12:B12"/>
    <mergeCell ref="A13:A20"/>
    <mergeCell ref="B13:V13"/>
    <mergeCell ref="B19:V19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2"/>
  <sheetViews>
    <sheetView zoomScale="70" zoomScaleNormal="70" workbookViewId="0">
      <selection activeCell="AJ9" sqref="AJ9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9.85546875" style="1" customWidth="1"/>
    <col min="4" max="4" width="19.85546875" style="1" hidden="1" customWidth="1"/>
    <col min="5" max="5" width="19.85546875" style="1" customWidth="1"/>
    <col min="6" max="6" width="19.85546875" style="1" hidden="1" customWidth="1"/>
    <col min="7" max="7" width="19.85546875" style="1" customWidth="1"/>
    <col min="8" max="8" width="19.85546875" style="1" hidden="1" customWidth="1"/>
    <col min="9" max="9" width="19.85546875" style="1" customWidth="1"/>
    <col min="10" max="11" width="19.85546875" style="1" hidden="1" customWidth="1"/>
    <col min="12" max="12" width="19.85546875" style="1" customWidth="1"/>
    <col min="13" max="14" width="19.85546875" style="1" hidden="1" customWidth="1"/>
    <col min="15" max="15" width="19.85546875" style="1" customWidth="1"/>
    <col min="16" max="17" width="19.85546875" style="1" hidden="1" customWidth="1"/>
    <col min="18" max="18" width="19.85546875" style="1" customWidth="1"/>
    <col min="19" max="20" width="19.85546875" style="1" hidden="1" customWidth="1"/>
    <col min="21" max="21" width="19.85546875" style="1" customWidth="1"/>
    <col min="22" max="23" width="19.85546875" style="1" hidden="1" customWidth="1"/>
    <col min="24" max="24" width="19.85546875" style="1" customWidth="1"/>
    <col min="25" max="26" width="19.85546875" style="1" hidden="1" customWidth="1"/>
    <col min="27" max="27" width="19.85546875" style="1" customWidth="1"/>
    <col min="28" max="29" width="19.85546875" style="1" hidden="1" customWidth="1"/>
    <col min="30" max="30" width="19.85546875" style="1" customWidth="1"/>
    <col min="31" max="32" width="19.85546875" style="1" hidden="1" customWidth="1"/>
    <col min="33" max="33" width="19.85546875" style="1" customWidth="1"/>
    <col min="34" max="34" width="9.140625" style="12"/>
    <col min="35" max="16384" width="9.140625" style="1"/>
  </cols>
  <sheetData>
    <row r="2" spans="1:34" ht="42.75" customHeight="1" x14ac:dyDescent="0.2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3"/>
    </row>
    <row r="4" spans="1:34" ht="22.5" customHeight="1" x14ac:dyDescent="0.25">
      <c r="A4" s="16" t="s">
        <v>32</v>
      </c>
      <c r="B4" s="18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</row>
    <row r="5" spans="1:34" ht="22.5" customHeight="1" x14ac:dyDescent="0.25">
      <c r="A5" s="17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22.5" customHeight="1" x14ac:dyDescent="0.25">
      <c r="A6" s="17"/>
      <c r="B6" s="5" t="s">
        <v>14</v>
      </c>
      <c r="C6" s="3">
        <v>52386896</v>
      </c>
      <c r="D6" s="3">
        <v>0.93704021216556954</v>
      </c>
      <c r="E6" s="3">
        <v>46692134</v>
      </c>
      <c r="F6" s="3">
        <v>1.1174835175521962</v>
      </c>
      <c r="G6" s="3">
        <v>50364176</v>
      </c>
      <c r="H6" s="3">
        <v>0.81936704128345372</v>
      </c>
      <c r="I6" s="3">
        <v>43952413</v>
      </c>
      <c r="J6" s="3"/>
      <c r="K6" s="3">
        <v>0.9116266056350828</v>
      </c>
      <c r="L6" s="3">
        <v>44005039</v>
      </c>
      <c r="M6" s="3"/>
      <c r="N6" s="3">
        <v>0.96972359838672495</v>
      </c>
      <c r="O6" s="3">
        <v>39903471</v>
      </c>
      <c r="P6" s="3"/>
      <c r="Q6" s="3">
        <v>1.0245118233938162</v>
      </c>
      <c r="R6" s="3">
        <v>37970247</v>
      </c>
      <c r="S6" s="3"/>
      <c r="T6" s="3">
        <v>1.0753119334937415</v>
      </c>
      <c r="U6" s="3">
        <v>37018061</v>
      </c>
      <c r="V6" s="3">
        <v>0.255</v>
      </c>
      <c r="W6" s="3">
        <v>1.0084948715137434</v>
      </c>
      <c r="X6" s="3">
        <v>38814835</v>
      </c>
      <c r="Y6" s="3"/>
      <c r="Z6" s="3">
        <v>1.1235071531889462</v>
      </c>
      <c r="AA6" s="3">
        <v>41869615</v>
      </c>
      <c r="AB6" s="3"/>
      <c r="AC6" s="3">
        <v>1.0426763383626447</v>
      </c>
      <c r="AD6" s="3">
        <v>45860331</v>
      </c>
      <c r="AE6" s="3"/>
      <c r="AF6" s="3">
        <v>1.0068997441903251</v>
      </c>
      <c r="AG6" s="3">
        <v>49182470</v>
      </c>
      <c r="AH6" s="12">
        <f>'2022'!D6/'2021'!AG6</f>
        <v>1.025092334728207</v>
      </c>
    </row>
    <row r="7" spans="1:34" ht="22.5" customHeight="1" x14ac:dyDescent="0.25">
      <c r="A7" s="17"/>
      <c r="B7" s="5" t="s">
        <v>15</v>
      </c>
      <c r="C7" s="3">
        <v>113795</v>
      </c>
      <c r="D7" s="3">
        <v>1.0082018788960754</v>
      </c>
      <c r="E7" s="3">
        <v>136996</v>
      </c>
      <c r="F7" s="3">
        <v>0.76322416308047347</v>
      </c>
      <c r="G7" s="3">
        <v>115037</v>
      </c>
      <c r="H7" s="3">
        <v>1.0181800893791004</v>
      </c>
      <c r="I7" s="3">
        <v>108502</v>
      </c>
      <c r="J7" s="3"/>
      <c r="K7" s="3">
        <v>0.94419230122709696</v>
      </c>
      <c r="L7" s="3">
        <v>159397</v>
      </c>
      <c r="M7" s="3"/>
      <c r="N7" s="3">
        <v>0.69418234328328687</v>
      </c>
      <c r="O7" s="3">
        <v>130709</v>
      </c>
      <c r="P7" s="3"/>
      <c r="Q7" s="3">
        <v>1.014176616419229</v>
      </c>
      <c r="R7" s="3">
        <v>96858</v>
      </c>
      <c r="S7" s="3"/>
      <c r="T7" s="3">
        <v>1.1435495427150504</v>
      </c>
      <c r="U7" s="3">
        <v>79438</v>
      </c>
      <c r="V7" s="3">
        <v>0.123</v>
      </c>
      <c r="W7" s="3">
        <v>1.2042039828499123</v>
      </c>
      <c r="X7" s="3">
        <v>80563</v>
      </c>
      <c r="Y7" s="3"/>
      <c r="Z7" s="3">
        <v>1.2885606145621857</v>
      </c>
      <c r="AA7" s="3">
        <v>192684</v>
      </c>
      <c r="AB7" s="3"/>
      <c r="AC7" s="3">
        <v>1</v>
      </c>
      <c r="AD7" s="3">
        <v>180445</v>
      </c>
      <c r="AE7" s="3"/>
      <c r="AF7" s="3">
        <v>0.79525913258277514</v>
      </c>
      <c r="AG7" s="3">
        <v>213631</v>
      </c>
      <c r="AH7" s="12">
        <f>'2022'!D7/'2021'!AG7</f>
        <v>1.1904498878908023</v>
      </c>
    </row>
    <row r="8" spans="1:34" ht="22.5" customHeight="1" x14ac:dyDescent="0.25">
      <c r="A8" s="17"/>
      <c r="B8" s="5" t="s">
        <v>16</v>
      </c>
      <c r="C8" s="3">
        <v>3349801</v>
      </c>
      <c r="D8" s="3">
        <v>0.96840991208047311</v>
      </c>
      <c r="E8" s="3">
        <v>3153344</v>
      </c>
      <c r="F8" s="3">
        <v>1.0048467067574542</v>
      </c>
      <c r="G8" s="3">
        <v>2949509</v>
      </c>
      <c r="H8" s="3">
        <v>0.78232519607091411</v>
      </c>
      <c r="I8" s="3">
        <v>2214645</v>
      </c>
      <c r="J8" s="3"/>
      <c r="K8" s="3">
        <v>0.79278968509490078</v>
      </c>
      <c r="L8" s="3">
        <v>1824727</v>
      </c>
      <c r="M8" s="3"/>
      <c r="N8" s="3">
        <v>0.9487365787827009</v>
      </c>
      <c r="O8" s="3">
        <v>1581792</v>
      </c>
      <c r="P8" s="3"/>
      <c r="Q8" s="3">
        <v>1.1443345199356469</v>
      </c>
      <c r="R8" s="3">
        <v>1317689</v>
      </c>
      <c r="S8" s="3"/>
      <c r="T8" s="3">
        <v>1.0052686556340009</v>
      </c>
      <c r="U8" s="3">
        <v>1256330</v>
      </c>
      <c r="V8" s="3">
        <v>0.38200000000000001</v>
      </c>
      <c r="W8" s="3">
        <v>1.093465466833732</v>
      </c>
      <c r="X8" s="3">
        <v>1733586</v>
      </c>
      <c r="Y8" s="3"/>
      <c r="Z8" s="3">
        <v>1.3743920422057554</v>
      </c>
      <c r="AA8" s="3">
        <v>2154383</v>
      </c>
      <c r="AB8" s="3"/>
      <c r="AC8" s="3">
        <v>1</v>
      </c>
      <c r="AD8" s="3">
        <v>2640176</v>
      </c>
      <c r="AE8" s="3"/>
      <c r="AF8" s="3">
        <v>1.253384447081354</v>
      </c>
      <c r="AG8" s="3">
        <v>2927800</v>
      </c>
      <c r="AH8" s="12">
        <f>'2022'!D8/'2021'!AG8</f>
        <v>0.91952592390190591</v>
      </c>
    </row>
    <row r="9" spans="1:34" ht="22.5" customHeight="1" x14ac:dyDescent="0.25">
      <c r="A9" s="17"/>
      <c r="B9" s="5" t="s">
        <v>17</v>
      </c>
      <c r="C9" s="3">
        <v>3718187</v>
      </c>
      <c r="D9" s="3">
        <v>0.90960051167104705</v>
      </c>
      <c r="E9" s="3">
        <v>3288004</v>
      </c>
      <c r="F9" s="3">
        <v>0.87566387987173566</v>
      </c>
      <c r="G9" s="3">
        <v>2976659</v>
      </c>
      <c r="H9" s="3">
        <v>0.65135436921830359</v>
      </c>
      <c r="I9" s="3">
        <v>2061075</v>
      </c>
      <c r="J9" s="3"/>
      <c r="K9" s="3">
        <v>0.75287287734531849</v>
      </c>
      <c r="L9" s="3">
        <v>1384184</v>
      </c>
      <c r="M9" s="3"/>
      <c r="N9" s="3">
        <v>0.73849494742053345</v>
      </c>
      <c r="O9" s="3">
        <v>1020518</v>
      </c>
      <c r="P9" s="3"/>
      <c r="Q9" s="3">
        <v>0.929863461560829</v>
      </c>
      <c r="R9" s="3">
        <v>991482</v>
      </c>
      <c r="S9" s="3"/>
      <c r="T9" s="3">
        <v>1.1352634152443115</v>
      </c>
      <c r="U9" s="3">
        <v>1029610</v>
      </c>
      <c r="V9" s="3">
        <v>1.601</v>
      </c>
      <c r="W9" s="3">
        <v>1.2914473908261732</v>
      </c>
      <c r="X9" s="3">
        <v>1381549</v>
      </c>
      <c r="Y9" s="3"/>
      <c r="Z9" s="3">
        <v>1.4640635615962374</v>
      </c>
      <c r="AA9" s="3">
        <v>2013220</v>
      </c>
      <c r="AB9" s="3"/>
      <c r="AC9" s="3">
        <v>1</v>
      </c>
      <c r="AD9" s="3">
        <v>3039571</v>
      </c>
      <c r="AE9" s="3"/>
      <c r="AF9" s="3">
        <v>1.9000251104010035</v>
      </c>
      <c r="AG9" s="3">
        <v>3572130</v>
      </c>
      <c r="AH9" s="12">
        <f>'2022'!D9/'2021'!AG9</f>
        <v>1.0004619092810172</v>
      </c>
    </row>
    <row r="10" spans="1:34" ht="22.5" customHeight="1" x14ac:dyDescent="0.25">
      <c r="A10" s="17"/>
      <c r="B10" s="18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/>
    </row>
    <row r="11" spans="1:34" ht="22.5" customHeight="1" x14ac:dyDescent="0.25">
      <c r="A11" s="17"/>
      <c r="B11" s="4"/>
      <c r="C11" s="3">
        <v>100258</v>
      </c>
      <c r="D11" s="3">
        <v>1.2192787276935713</v>
      </c>
      <c r="E11" s="3">
        <v>84634</v>
      </c>
      <c r="F11" s="3">
        <v>0.84505627748043455</v>
      </c>
      <c r="G11" s="3">
        <v>75113</v>
      </c>
      <c r="H11" s="3">
        <v>1.0093191106988608</v>
      </c>
      <c r="I11" s="3">
        <v>70704</v>
      </c>
      <c r="J11" s="3"/>
      <c r="K11" s="3">
        <v>1.072572191668701</v>
      </c>
      <c r="L11" s="3">
        <v>63362</v>
      </c>
      <c r="M11" s="3"/>
      <c r="N11" s="3">
        <v>1.1338777695963584</v>
      </c>
      <c r="O11" s="3">
        <v>67614</v>
      </c>
      <c r="P11" s="3"/>
      <c r="Q11" s="3">
        <v>0.82322451148237796</v>
      </c>
      <c r="R11" s="3">
        <v>59716</v>
      </c>
      <c r="S11" s="3"/>
      <c r="T11" s="3">
        <v>1.0309653916211294</v>
      </c>
      <c r="U11" s="3">
        <v>66866</v>
      </c>
      <c r="V11" s="3"/>
      <c r="W11" s="3">
        <v>1.1741465179043433</v>
      </c>
      <c r="X11" s="3">
        <v>83410</v>
      </c>
      <c r="Y11" s="3"/>
      <c r="Z11" s="3">
        <v>0.86137440758293837</v>
      </c>
      <c r="AA11" s="3">
        <v>75883</v>
      </c>
      <c r="AB11" s="3"/>
      <c r="AC11" s="3">
        <v>1</v>
      </c>
      <c r="AD11" s="3">
        <v>70036</v>
      </c>
      <c r="AE11" s="3"/>
      <c r="AF11" s="3">
        <v>1.1017881705639614</v>
      </c>
      <c r="AG11" s="3">
        <v>77023</v>
      </c>
      <c r="AH11" s="12">
        <f>'2022'!D11/'2021'!AG11</f>
        <v>0.74499824727678743</v>
      </c>
    </row>
    <row r="12" spans="1:34" ht="22.5" customHeight="1" x14ac:dyDescent="0.25">
      <c r="A12" s="21" t="s">
        <v>18</v>
      </c>
      <c r="B12" s="22"/>
      <c r="C12" s="9">
        <f t="shared" ref="C12:AG12" si="0">SUM(C5:C9,C11)</f>
        <v>59668937</v>
      </c>
      <c r="D12" s="9"/>
      <c r="E12" s="9">
        <f t="shared" si="0"/>
        <v>53355112</v>
      </c>
      <c r="F12" s="9"/>
      <c r="G12" s="9">
        <f t="shared" si="0"/>
        <v>56480494</v>
      </c>
      <c r="H12" s="9"/>
      <c r="I12" s="9">
        <f t="shared" si="0"/>
        <v>48407339</v>
      </c>
      <c r="J12" s="9"/>
      <c r="K12" s="9"/>
      <c r="L12" s="9">
        <f t="shared" si="0"/>
        <v>47436709</v>
      </c>
      <c r="M12" s="9"/>
      <c r="N12" s="9"/>
      <c r="O12" s="9">
        <f t="shared" si="0"/>
        <v>42704104</v>
      </c>
      <c r="P12" s="9"/>
      <c r="Q12" s="9"/>
      <c r="R12" s="9">
        <f t="shared" si="0"/>
        <v>40435992</v>
      </c>
      <c r="S12" s="9"/>
      <c r="T12" s="9"/>
      <c r="U12" s="9">
        <f t="shared" si="0"/>
        <v>39450305</v>
      </c>
      <c r="V12" s="9"/>
      <c r="W12" s="9"/>
      <c r="X12" s="9">
        <f>SUM(X5:X9,X11)</f>
        <v>42093943</v>
      </c>
      <c r="Y12" s="9"/>
      <c r="Z12" s="9"/>
      <c r="AA12" s="9">
        <f t="shared" si="0"/>
        <v>46305785</v>
      </c>
      <c r="AB12" s="9"/>
      <c r="AC12" s="9"/>
      <c r="AD12" s="9">
        <f t="shared" si="0"/>
        <v>51790559</v>
      </c>
      <c r="AE12" s="9"/>
      <c r="AF12" s="9"/>
      <c r="AG12" s="9">
        <f t="shared" si="0"/>
        <v>55973054</v>
      </c>
    </row>
    <row r="13" spans="1:34" ht="22.5" customHeight="1" x14ac:dyDescent="0.25">
      <c r="A13" s="16" t="s">
        <v>33</v>
      </c>
      <c r="B13" s="18" t="s">
        <v>20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0"/>
    </row>
    <row r="14" spans="1:34" ht="22.5" customHeight="1" x14ac:dyDescent="0.25">
      <c r="A14" s="17"/>
      <c r="B14" s="5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4" ht="22.5" customHeight="1" x14ac:dyDescent="0.25">
      <c r="A15" s="17"/>
      <c r="B15" s="5" t="s">
        <v>14</v>
      </c>
      <c r="C15" s="3">
        <v>266761</v>
      </c>
      <c r="D15" s="3">
        <v>0.91718525610339874</v>
      </c>
      <c r="E15" s="3">
        <v>209287</v>
      </c>
      <c r="F15" s="3">
        <v>1.0162634208171786</v>
      </c>
      <c r="G15" s="3">
        <v>212975</v>
      </c>
      <c r="H15" s="3">
        <v>0.82679450848763314</v>
      </c>
      <c r="I15" s="3">
        <v>204150</v>
      </c>
      <c r="J15" s="3"/>
      <c r="K15" s="3">
        <v>0.91070883871576014</v>
      </c>
      <c r="L15" s="3">
        <v>187348</v>
      </c>
      <c r="M15" s="3"/>
      <c r="N15" s="3">
        <v>0.95147038225675817</v>
      </c>
      <c r="O15" s="3">
        <v>154064</v>
      </c>
      <c r="P15" s="3"/>
      <c r="Q15" s="3">
        <v>1.0016961085509473</v>
      </c>
      <c r="R15" s="3">
        <v>161675</v>
      </c>
      <c r="S15" s="3"/>
      <c r="T15" s="3">
        <v>1.0191623270822019</v>
      </c>
      <c r="U15" s="3">
        <v>156365</v>
      </c>
      <c r="V15" s="3"/>
      <c r="W15" s="3">
        <v>0.88304995486006621</v>
      </c>
      <c r="X15" s="3">
        <v>145431</v>
      </c>
      <c r="Y15" s="3"/>
      <c r="Z15" s="3">
        <v>1.4321618743343982</v>
      </c>
      <c r="AA15" s="3">
        <v>212962</v>
      </c>
      <c r="AB15" s="3"/>
      <c r="AC15" s="3">
        <v>0.94954887963513779</v>
      </c>
      <c r="AD15" s="3">
        <v>231822</v>
      </c>
      <c r="AE15" s="3"/>
      <c r="AF15" s="3">
        <v>1.295818693452645</v>
      </c>
      <c r="AG15" s="3">
        <v>245692</v>
      </c>
      <c r="AH15" s="12">
        <f>'2022'!D15/'2021'!AG15</f>
        <v>1.055325366719307</v>
      </c>
    </row>
    <row r="16" spans="1:34" ht="22.5" customHeight="1" x14ac:dyDescent="0.25">
      <c r="A16" s="17"/>
      <c r="B16" s="5" t="s">
        <v>15</v>
      </c>
      <c r="C16" s="3">
        <v>96541</v>
      </c>
      <c r="D16" s="3">
        <v>1.0146929099128901</v>
      </c>
      <c r="E16" s="3">
        <v>93760</v>
      </c>
      <c r="F16" s="3">
        <v>0.88237478152987947</v>
      </c>
      <c r="G16" s="3">
        <v>102609</v>
      </c>
      <c r="H16" s="3">
        <v>1.023358443317802</v>
      </c>
      <c r="I16" s="3">
        <v>90761</v>
      </c>
      <c r="J16" s="3"/>
      <c r="K16" s="3">
        <v>1.0139599253866056</v>
      </c>
      <c r="L16" s="3">
        <v>80806</v>
      </c>
      <c r="M16" s="3"/>
      <c r="N16" s="3">
        <v>0.69418234328328687</v>
      </c>
      <c r="O16" s="3">
        <v>65143</v>
      </c>
      <c r="P16" s="3"/>
      <c r="Q16" s="3">
        <v>1.014176616419229</v>
      </c>
      <c r="R16" s="3">
        <v>73345</v>
      </c>
      <c r="S16" s="3"/>
      <c r="T16" s="3">
        <v>1.1435495427150504</v>
      </c>
      <c r="U16" s="3">
        <v>71136</v>
      </c>
      <c r="V16" s="3"/>
      <c r="W16" s="3">
        <v>0.84847479698767803</v>
      </c>
      <c r="X16" s="3">
        <v>71167</v>
      </c>
      <c r="Y16" s="3"/>
      <c r="Z16" s="3">
        <v>1.2247882429595309</v>
      </c>
      <c r="AA16" s="3">
        <v>97596</v>
      </c>
      <c r="AB16" s="3"/>
      <c r="AC16" s="3">
        <v>1.059297789336801</v>
      </c>
      <c r="AD16" s="3">
        <v>84354</v>
      </c>
      <c r="AE16" s="3"/>
      <c r="AF16" s="3">
        <v>1.0416489967189697</v>
      </c>
      <c r="AG16" s="3">
        <v>96642</v>
      </c>
      <c r="AH16" s="12">
        <f>'2022'!D16/'2021'!AG16</f>
        <v>1.0586391010119824</v>
      </c>
    </row>
    <row r="17" spans="1:34" ht="22.5" customHeight="1" x14ac:dyDescent="0.25">
      <c r="A17" s="17"/>
      <c r="B17" s="5" t="s">
        <v>16</v>
      </c>
      <c r="C17" s="3">
        <v>735609</v>
      </c>
      <c r="D17" s="3">
        <v>0.90565339166320691</v>
      </c>
      <c r="E17" s="3">
        <v>674938</v>
      </c>
      <c r="F17" s="3">
        <v>0.9951147837658928</v>
      </c>
      <c r="G17" s="3">
        <v>649819</v>
      </c>
      <c r="H17" s="3">
        <v>0.81416551356647449</v>
      </c>
      <c r="I17" s="3">
        <v>493391</v>
      </c>
      <c r="J17" s="3"/>
      <c r="K17" s="3">
        <v>0.77933634960614628</v>
      </c>
      <c r="L17" s="3">
        <v>439242</v>
      </c>
      <c r="M17" s="3"/>
      <c r="N17" s="3">
        <v>0.78339631842009017</v>
      </c>
      <c r="O17" s="3">
        <v>302188</v>
      </c>
      <c r="P17" s="3"/>
      <c r="Q17" s="3">
        <v>0.8902340764716663</v>
      </c>
      <c r="R17" s="3">
        <v>256869</v>
      </c>
      <c r="S17" s="3"/>
      <c r="T17" s="3">
        <v>1.0005477068175903</v>
      </c>
      <c r="U17" s="3">
        <v>233203</v>
      </c>
      <c r="V17" s="3"/>
      <c r="W17" s="3">
        <v>1.5071162909875844</v>
      </c>
      <c r="X17" s="3">
        <v>400262</v>
      </c>
      <c r="Y17" s="3"/>
      <c r="Z17" s="3">
        <v>1.38784904688305</v>
      </c>
      <c r="AA17" s="3">
        <v>442381</v>
      </c>
      <c r="AB17" s="3"/>
      <c r="AC17" s="3">
        <v>1.067632706774593</v>
      </c>
      <c r="AD17" s="3">
        <v>529781</v>
      </c>
      <c r="AE17" s="3"/>
      <c r="AF17" s="3">
        <v>1.1480925798112311</v>
      </c>
      <c r="AG17" s="3">
        <v>595346</v>
      </c>
      <c r="AH17" s="12">
        <f>'2022'!D17/'2021'!AG17</f>
        <v>0.95210684207166929</v>
      </c>
    </row>
    <row r="18" spans="1:34" ht="22.5" customHeight="1" x14ac:dyDescent="0.25">
      <c r="A18" s="17"/>
      <c r="B18" s="5" t="s">
        <v>17</v>
      </c>
      <c r="C18" s="3">
        <v>3586680</v>
      </c>
      <c r="D18" s="3">
        <v>0.87331402138817005</v>
      </c>
      <c r="E18" s="3">
        <v>3129933</v>
      </c>
      <c r="F18" s="3">
        <v>0.86964017647020264</v>
      </c>
      <c r="G18" s="3">
        <v>2820037</v>
      </c>
      <c r="H18" s="3">
        <v>0.6491175171856719</v>
      </c>
      <c r="I18" s="3">
        <v>1941424</v>
      </c>
      <c r="J18" s="3"/>
      <c r="K18" s="3">
        <v>0.74172610028854513</v>
      </c>
      <c r="L18" s="3">
        <v>1301844</v>
      </c>
      <c r="M18" s="3"/>
      <c r="N18" s="3">
        <v>0.73115617019909074</v>
      </c>
      <c r="O18" s="3">
        <v>952272</v>
      </c>
      <c r="P18" s="3"/>
      <c r="Q18" s="3">
        <v>0.93307389663329598</v>
      </c>
      <c r="R18" s="3">
        <v>935392</v>
      </c>
      <c r="S18" s="3"/>
      <c r="T18" s="3">
        <v>1.1310327168106213</v>
      </c>
      <c r="U18" s="3">
        <v>972969</v>
      </c>
      <c r="V18" s="3"/>
      <c r="W18" s="3">
        <v>1.3047571144202099</v>
      </c>
      <c r="X18" s="3">
        <v>1311142</v>
      </c>
      <c r="Y18" s="3"/>
      <c r="Z18" s="3">
        <v>1.4197268750230196</v>
      </c>
      <c r="AA18" s="3">
        <v>1907484</v>
      </c>
      <c r="AB18" s="3"/>
      <c r="AC18" s="3">
        <v>1.595285601703216</v>
      </c>
      <c r="AD18" s="3">
        <v>2931396</v>
      </c>
      <c r="AE18" s="3"/>
      <c r="AF18" s="3">
        <v>1.2349616071789951</v>
      </c>
      <c r="AG18" s="3">
        <v>3451060</v>
      </c>
      <c r="AH18" s="12">
        <f>'2022'!D18/'2021'!AG18</f>
        <v>0.99722288224487554</v>
      </c>
    </row>
    <row r="19" spans="1:34" ht="22.5" customHeight="1" x14ac:dyDescent="0.25">
      <c r="A19" s="17"/>
      <c r="B19" s="18" t="s">
        <v>21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20"/>
    </row>
    <row r="20" spans="1:34" ht="22.5" customHeight="1" x14ac:dyDescent="0.25">
      <c r="A20" s="17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4" ht="22.5" customHeight="1" x14ac:dyDescent="0.25">
      <c r="A21" s="21" t="s">
        <v>18</v>
      </c>
      <c r="B21" s="22"/>
      <c r="C21" s="9">
        <f t="shared" ref="C21:U21" si="1">SUM(C14:C18,C20)</f>
        <v>4685591</v>
      </c>
      <c r="D21" s="9"/>
      <c r="E21" s="9">
        <f t="shared" si="1"/>
        <v>4107918</v>
      </c>
      <c r="F21" s="9"/>
      <c r="G21" s="9">
        <f t="shared" si="1"/>
        <v>3785440</v>
      </c>
      <c r="H21" s="9"/>
      <c r="I21" s="9">
        <f t="shared" si="1"/>
        <v>2729726</v>
      </c>
      <c r="J21" s="9"/>
      <c r="K21" s="9"/>
      <c r="L21" s="9">
        <f t="shared" si="1"/>
        <v>2009240</v>
      </c>
      <c r="M21" s="9"/>
      <c r="N21" s="9"/>
      <c r="O21" s="9">
        <f t="shared" si="1"/>
        <v>1473667</v>
      </c>
      <c r="P21" s="9"/>
      <c r="Q21" s="9"/>
      <c r="R21" s="9">
        <f t="shared" si="1"/>
        <v>1427281</v>
      </c>
      <c r="S21" s="9"/>
      <c r="T21" s="9"/>
      <c r="U21" s="9">
        <f t="shared" si="1"/>
        <v>1433673</v>
      </c>
      <c r="V21" s="9"/>
      <c r="W21" s="9"/>
      <c r="X21" s="9">
        <f>SUM(X14:X18,X20)</f>
        <v>1928002</v>
      </c>
      <c r="Y21" s="9"/>
      <c r="Z21" s="9"/>
      <c r="AA21" s="9">
        <f t="shared" ref="AA21:AG21" si="2">SUM(AA14:AA18,AA20)</f>
        <v>2660423</v>
      </c>
      <c r="AB21" s="9"/>
      <c r="AC21" s="9"/>
      <c r="AD21" s="9">
        <f t="shared" si="2"/>
        <v>3777353</v>
      </c>
      <c r="AE21" s="9"/>
      <c r="AF21" s="9"/>
      <c r="AG21" s="9">
        <f t="shared" si="2"/>
        <v>4388740</v>
      </c>
    </row>
    <row r="22" spans="1:34" ht="22.5" customHeight="1" x14ac:dyDescent="0.25">
      <c r="A22" s="21" t="s">
        <v>18</v>
      </c>
      <c r="B22" s="22"/>
      <c r="C22" s="9">
        <f>C12+C21</f>
        <v>64354528</v>
      </c>
      <c r="D22" s="9"/>
      <c r="E22" s="9">
        <f t="shared" ref="E22:AG22" si="3">E12+E21</f>
        <v>57463030</v>
      </c>
      <c r="F22" s="9"/>
      <c r="G22" s="9">
        <f t="shared" si="3"/>
        <v>60265934</v>
      </c>
      <c r="H22" s="9"/>
      <c r="I22" s="9">
        <f t="shared" si="3"/>
        <v>51137065</v>
      </c>
      <c r="J22" s="9"/>
      <c r="K22" s="9"/>
      <c r="L22" s="9">
        <f t="shared" si="3"/>
        <v>49445949</v>
      </c>
      <c r="M22" s="9"/>
      <c r="N22" s="9"/>
      <c r="O22" s="9">
        <f t="shared" si="3"/>
        <v>44177771</v>
      </c>
      <c r="P22" s="9"/>
      <c r="Q22" s="9"/>
      <c r="R22" s="9">
        <f t="shared" si="3"/>
        <v>41863273</v>
      </c>
      <c r="S22" s="9"/>
      <c r="T22" s="9"/>
      <c r="U22" s="9">
        <f t="shared" si="3"/>
        <v>40883978</v>
      </c>
      <c r="V22" s="9"/>
      <c r="W22" s="9"/>
      <c r="X22" s="9">
        <f t="shared" si="3"/>
        <v>44021945</v>
      </c>
      <c r="Y22" s="9"/>
      <c r="Z22" s="9"/>
      <c r="AA22" s="9">
        <f t="shared" si="3"/>
        <v>48966208</v>
      </c>
      <c r="AB22" s="9"/>
      <c r="AC22" s="9"/>
      <c r="AD22" s="9">
        <f t="shared" si="3"/>
        <v>55567912</v>
      </c>
      <c r="AE22" s="9"/>
      <c r="AF22" s="9"/>
      <c r="AG22" s="9">
        <f t="shared" si="3"/>
        <v>60361794</v>
      </c>
    </row>
  </sheetData>
  <mergeCells count="10">
    <mergeCell ref="A21:B21"/>
    <mergeCell ref="A22:B22"/>
    <mergeCell ref="A2:AG2"/>
    <mergeCell ref="A4:A11"/>
    <mergeCell ref="B4:AG4"/>
    <mergeCell ref="B10:AG10"/>
    <mergeCell ref="A12:B12"/>
    <mergeCell ref="A13:A20"/>
    <mergeCell ref="B13:AG13"/>
    <mergeCell ref="B19:A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Русанов Евгений Михайлович</cp:lastModifiedBy>
  <dcterms:created xsi:type="dcterms:W3CDTF">2013-11-13T16:10:49Z</dcterms:created>
  <dcterms:modified xsi:type="dcterms:W3CDTF">2025-01-23T11:48:43Z</dcterms:modified>
</cp:coreProperties>
</file>