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реализации\для сайта\_ТСО\по факту\"/>
    </mc:Choice>
  </mc:AlternateContent>
  <bookViews>
    <workbookView xWindow="105" yWindow="75" windowWidth="25155" windowHeight="6705" firstSheet="8" activeTab="11"/>
  </bookViews>
  <sheets>
    <sheet name="2013" sheetId="9" state="hidden" r:id="rId1"/>
    <sheet name="2014" sheetId="8" state="hidden" r:id="rId2"/>
    <sheet name="2015 " sheetId="7" state="hidden" r:id="rId3"/>
    <sheet name="2016" sheetId="11" state="hidden" r:id="rId4"/>
    <sheet name="2017" sheetId="12" state="hidden" r:id="rId5"/>
    <sheet name="2018" sheetId="13" state="hidden" r:id="rId6"/>
    <sheet name="2019" sheetId="14" state="hidden" r:id="rId7"/>
    <sheet name="2020" sheetId="15" state="hidden" r:id="rId8"/>
    <sheet name="2021" sheetId="16" r:id="rId9"/>
    <sheet name="2022" sheetId="17" r:id="rId10"/>
    <sheet name="2023" sheetId="18" r:id="rId11"/>
    <sheet name="2024" sheetId="19" r:id="rId12"/>
  </sheets>
  <calcPr calcId="162913"/>
</workbook>
</file>

<file path=xl/calcChain.xml><?xml version="1.0" encoding="utf-8"?>
<calcChain xmlns="http://schemas.openxmlformats.org/spreadsheetml/2006/main">
  <c r="N12" i="19" l="1"/>
  <c r="M12" i="19"/>
  <c r="L12" i="19"/>
  <c r="K12" i="19"/>
  <c r="J12" i="19"/>
  <c r="I12" i="19"/>
  <c r="H12" i="19"/>
  <c r="G12" i="19"/>
  <c r="F12" i="19"/>
  <c r="E12" i="19"/>
  <c r="D12" i="19"/>
  <c r="C12" i="19"/>
  <c r="C12" i="18" l="1"/>
  <c r="AG8" i="16"/>
  <c r="AG7" i="16"/>
  <c r="AG6" i="16"/>
  <c r="N12" i="18"/>
  <c r="M12" i="18"/>
  <c r="L12" i="18"/>
  <c r="K12" i="18"/>
  <c r="J12" i="18"/>
  <c r="I12" i="18"/>
  <c r="H12" i="18"/>
  <c r="G12" i="18"/>
  <c r="F12" i="18"/>
  <c r="E12" i="18"/>
  <c r="D12" i="18"/>
  <c r="D12" i="17" l="1"/>
  <c r="W8" i="15"/>
  <c r="W7" i="15"/>
  <c r="W6" i="15"/>
  <c r="AO12" i="17"/>
  <c r="AK12" i="17"/>
  <c r="AH12" i="17"/>
  <c r="AD12" i="17"/>
  <c r="Z12" i="17"/>
  <c r="V12" i="17"/>
  <c r="S12" i="17"/>
  <c r="P12" i="17"/>
  <c r="L12" i="17"/>
  <c r="J12" i="17"/>
  <c r="G12" i="17"/>
  <c r="AF12" i="16" l="1"/>
  <c r="AC12" i="16"/>
  <c r="Z12" i="16"/>
  <c r="W12" i="16"/>
  <c r="T12" i="16"/>
  <c r="Q12" i="16"/>
  <c r="O12" i="16"/>
  <c r="L12" i="16"/>
  <c r="I12" i="16"/>
  <c r="G12" i="16"/>
  <c r="E12" i="16"/>
  <c r="C12" i="16"/>
  <c r="O8" i="14"/>
  <c r="O7" i="14"/>
  <c r="O6" i="14"/>
  <c r="Q8" i="14"/>
  <c r="Q7" i="14"/>
  <c r="Q6" i="14"/>
  <c r="V12" i="15"/>
  <c r="T12" i="15"/>
  <c r="R12" i="15"/>
  <c r="P12" i="15"/>
  <c r="N12" i="15"/>
  <c r="L12" i="15"/>
  <c r="J12" i="15"/>
  <c r="H12" i="15"/>
  <c r="F12" i="15"/>
  <c r="E12" i="15"/>
  <c r="D12" i="15"/>
  <c r="C12" i="15"/>
  <c r="N12" i="14"/>
  <c r="M12" i="14"/>
  <c r="L12" i="14"/>
  <c r="K12" i="14"/>
  <c r="J12" i="14"/>
  <c r="I12" i="14"/>
  <c r="H12" i="14"/>
  <c r="G12" i="14"/>
  <c r="F12" i="14"/>
  <c r="E12" i="14"/>
  <c r="D12" i="14"/>
  <c r="C12" i="14"/>
  <c r="N12" i="13"/>
  <c r="M12" i="13"/>
  <c r="L12" i="13"/>
  <c r="K12" i="13"/>
  <c r="J12" i="13"/>
  <c r="I12" i="13"/>
  <c r="H12" i="13"/>
  <c r="G12" i="13"/>
  <c r="F12" i="13"/>
  <c r="E12" i="13"/>
  <c r="D12" i="13"/>
  <c r="C12" i="13"/>
  <c r="J12" i="12"/>
  <c r="I12" i="12"/>
  <c r="G12" i="12"/>
  <c r="N12" i="12"/>
  <c r="M12" i="12"/>
  <c r="L12" i="12"/>
  <c r="K12" i="12"/>
  <c r="H12" i="12"/>
  <c r="F12" i="12"/>
  <c r="E12" i="12"/>
  <c r="D12" i="12"/>
  <c r="C12" i="12"/>
  <c r="N12" i="11"/>
  <c r="M12" i="11"/>
  <c r="L12" i="11"/>
  <c r="K12" i="11"/>
  <c r="J12" i="11"/>
  <c r="I12" i="11"/>
  <c r="H12" i="11"/>
  <c r="G12" i="11"/>
  <c r="F12" i="11"/>
  <c r="E12" i="11"/>
  <c r="D12" i="11"/>
  <c r="C12" i="11"/>
  <c r="N12" i="9"/>
  <c r="M12" i="9"/>
  <c r="L12" i="9"/>
  <c r="K12" i="9"/>
  <c r="J12" i="9"/>
  <c r="I12" i="9"/>
  <c r="H12" i="9"/>
  <c r="G12" i="9"/>
  <c r="F12" i="9"/>
  <c r="E12" i="9"/>
  <c r="D12" i="9"/>
  <c r="C12" i="9"/>
  <c r="N12" i="8"/>
  <c r="M12" i="8"/>
  <c r="L12" i="8"/>
  <c r="K12" i="8"/>
  <c r="J12" i="8"/>
  <c r="I12" i="8"/>
  <c r="H12" i="8"/>
  <c r="G12" i="8"/>
  <c r="F12" i="8"/>
  <c r="E12" i="8"/>
  <c r="D12" i="8"/>
  <c r="C12" i="8"/>
  <c r="E12" i="7"/>
  <c r="D12" i="7"/>
  <c r="F12" i="7"/>
  <c r="G12" i="7"/>
  <c r="H12" i="7"/>
  <c r="I12" i="7"/>
  <c r="J12" i="7"/>
  <c r="K12" i="7"/>
  <c r="L12" i="7"/>
  <c r="M12" i="7"/>
  <c r="N12" i="7"/>
  <c r="C12" i="7"/>
</calcChain>
</file>

<file path=xl/comments1.xml><?xml version="1.0" encoding="utf-8"?>
<comments xmlns="http://schemas.openxmlformats.org/spreadsheetml/2006/main">
  <authors>
    <author>Прошутинский Николай Александрович</author>
  </authors>
  <commentList>
    <comment ref="N6" authorId="0" shapeId="0">
      <text>
        <r>
          <rPr>
            <b/>
            <sz val="9"/>
            <color indexed="81"/>
            <rFont val="Tahoma"/>
            <family val="2"/>
            <charset val="204"/>
          </rPr>
          <t>Прошутинский Николай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с мая без Черни</t>
        </r>
      </text>
    </comment>
  </commentList>
</comments>
</file>

<file path=xl/sharedStrings.xml><?xml version="1.0" encoding="utf-8"?>
<sst xmlns="http://schemas.openxmlformats.org/spreadsheetml/2006/main" count="288" uniqueCount="38">
  <si>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</si>
  <si>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</si>
  <si>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</si>
  <si>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</si>
  <si>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</si>
  <si>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</si>
  <si>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</si>
  <si>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</si>
  <si>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</si>
  <si>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</si>
  <si>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</si>
  <si>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</si>
  <si>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</si>
  <si>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</si>
  <si>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</si>
  <si>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</si>
  <si>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</si>
  <si>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</si>
  <si>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</si>
  <si>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</si>
  <si>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кВтч</t>
  </si>
  <si>
    <t>Население, кВтч</t>
  </si>
  <si>
    <t>ОАО "МРСК Центра" - "Орёлэнерго"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</si>
  <si>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</si>
  <si>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</si>
  <si>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</si>
  <si>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2016 год</t>
  </si>
  <si>
    <t>ПАО "МРСК Центра" - "Орёлэнерго"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</si>
  <si>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</si>
  <si>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</si>
  <si>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</si>
  <si>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2020 год</t>
  </si>
  <si>
    <t>Филиал ПАО "МРСК Центра" - "Орёлэнерго"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</si>
  <si>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</si>
  <si>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2022 год</t>
  </si>
  <si>
    <t>Филиал ПАО "Россети Центр" - "Орёлэнерго"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</si>
  <si>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</si>
  <si>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Орловской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</si>
</sst>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3" fontId="2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I17" sqref="I1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8" t="s">
        <v>22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9"/>
      <c r="B6" s="5" t="s">
        <v>14</v>
      </c>
      <c r="C6" s="3">
        <v>8186166</v>
      </c>
      <c r="D6" s="3">
        <v>6871211</v>
      </c>
      <c r="E6" s="3">
        <v>7865124</v>
      </c>
      <c r="F6" s="3">
        <v>5853354</v>
      </c>
      <c r="G6" s="3">
        <v>5992182</v>
      </c>
      <c r="H6" s="3">
        <v>6773928</v>
      </c>
      <c r="I6" s="3">
        <v>7791004</v>
      </c>
      <c r="J6" s="3">
        <v>7755495</v>
      </c>
      <c r="K6" s="3">
        <v>6481540</v>
      </c>
      <c r="L6" s="3">
        <v>6151882</v>
      </c>
      <c r="M6" s="3">
        <v>6534189</v>
      </c>
      <c r="N6" s="3">
        <v>8298370.0000000009</v>
      </c>
    </row>
    <row r="7" spans="1:14" ht="22.5" customHeight="1" x14ac:dyDescent="0.25">
      <c r="A7" s="19"/>
      <c r="B7" s="5" t="s">
        <v>15</v>
      </c>
      <c r="C7" s="3">
        <v>216927</v>
      </c>
      <c r="D7" s="3">
        <v>170103</v>
      </c>
      <c r="E7" s="3">
        <v>174696</v>
      </c>
      <c r="F7" s="3">
        <v>107234</v>
      </c>
      <c r="G7" s="3">
        <v>51644</v>
      </c>
      <c r="H7" s="3">
        <v>34832</v>
      </c>
      <c r="I7" s="3">
        <v>39789</v>
      </c>
      <c r="J7" s="3">
        <v>42095</v>
      </c>
      <c r="K7" s="3">
        <v>51884</v>
      </c>
      <c r="L7" s="3">
        <v>90070</v>
      </c>
      <c r="M7" s="3">
        <v>109979</v>
      </c>
      <c r="N7" s="3">
        <v>158463</v>
      </c>
    </row>
    <row r="8" spans="1:14" ht="22.5" customHeight="1" x14ac:dyDescent="0.25">
      <c r="A8" s="19"/>
      <c r="B8" s="5" t="s">
        <v>16</v>
      </c>
      <c r="C8" s="3">
        <v>93579</v>
      </c>
      <c r="D8" s="3">
        <v>75487</v>
      </c>
      <c r="E8" s="3">
        <v>65844</v>
      </c>
      <c r="F8" s="3">
        <v>60304</v>
      </c>
      <c r="G8" s="3">
        <v>48223</v>
      </c>
      <c r="H8" s="3">
        <v>43928</v>
      </c>
      <c r="I8" s="3">
        <v>43213</v>
      </c>
      <c r="J8" s="3">
        <v>46860</v>
      </c>
      <c r="K8" s="3">
        <v>51796</v>
      </c>
      <c r="L8" s="3">
        <v>70435</v>
      </c>
      <c r="M8" s="3">
        <v>58554</v>
      </c>
      <c r="N8" s="3">
        <v>62943</v>
      </c>
    </row>
    <row r="9" spans="1:14" ht="22.5" customHeight="1" x14ac:dyDescent="0.25">
      <c r="A9" s="19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3" t="s">
        <v>18</v>
      </c>
      <c r="B12" s="24"/>
      <c r="C12" s="9">
        <f t="shared" ref="C12:N12" si="0">SUM(C5:C9,C11)</f>
        <v>8496672</v>
      </c>
      <c r="D12" s="9">
        <f t="shared" si="0"/>
        <v>7116801</v>
      </c>
      <c r="E12" s="9">
        <f t="shared" si="0"/>
        <v>8105664</v>
      </c>
      <c r="F12" s="9">
        <f t="shared" si="0"/>
        <v>6020892</v>
      </c>
      <c r="G12" s="9">
        <f t="shared" si="0"/>
        <v>6092049</v>
      </c>
      <c r="H12" s="9">
        <f t="shared" si="0"/>
        <v>6852688</v>
      </c>
      <c r="I12" s="9">
        <f t="shared" si="0"/>
        <v>7874006</v>
      </c>
      <c r="J12" s="9">
        <f t="shared" si="0"/>
        <v>7844450</v>
      </c>
      <c r="K12" s="9">
        <f t="shared" si="0"/>
        <v>6585220</v>
      </c>
      <c r="L12" s="9">
        <f t="shared" si="0"/>
        <v>6312387</v>
      </c>
      <c r="M12" s="9">
        <f t="shared" si="0"/>
        <v>6702722</v>
      </c>
      <c r="N12" s="9">
        <f t="shared" si="0"/>
        <v>8519776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2"/>
  <sheetViews>
    <sheetView zoomScale="85" zoomScaleNormal="85" workbookViewId="0">
      <selection activeCell="P22" sqref="P2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8.85546875" style="1" customWidth="1"/>
    <col min="5" max="6" width="18.85546875" style="1" hidden="1" customWidth="1"/>
    <col min="7" max="7" width="18.85546875" style="1" customWidth="1"/>
    <col min="8" max="9" width="18.85546875" style="1" hidden="1" customWidth="1"/>
    <col min="10" max="10" width="18.85546875" style="1" customWidth="1"/>
    <col min="11" max="11" width="18.85546875" style="1" hidden="1" customWidth="1"/>
    <col min="12" max="12" width="18.85546875" style="1" customWidth="1"/>
    <col min="13" max="15" width="18.85546875" style="1" hidden="1" customWidth="1"/>
    <col min="16" max="16" width="18.85546875" style="1" customWidth="1"/>
    <col min="17" max="18" width="18.85546875" style="1" hidden="1" customWidth="1"/>
    <col min="19" max="19" width="18.85546875" style="1" customWidth="1"/>
    <col min="20" max="21" width="18.85546875" style="1" hidden="1" customWidth="1"/>
    <col min="22" max="22" width="18.85546875" style="1" customWidth="1"/>
    <col min="23" max="25" width="18.85546875" style="1" hidden="1" customWidth="1"/>
    <col min="26" max="26" width="18.85546875" style="1" customWidth="1"/>
    <col min="27" max="29" width="18.85546875" style="1" hidden="1" customWidth="1"/>
    <col min="30" max="30" width="18.85546875" style="1" customWidth="1"/>
    <col min="31" max="33" width="18.85546875" style="1" hidden="1" customWidth="1"/>
    <col min="34" max="34" width="18.85546875" style="1" customWidth="1"/>
    <col min="35" max="36" width="18.85546875" style="1" hidden="1" customWidth="1"/>
    <col min="37" max="37" width="18.85546875" style="1" customWidth="1"/>
    <col min="38" max="40" width="18.85546875" style="1" hidden="1" customWidth="1"/>
    <col min="41" max="41" width="18.85546875" style="1" customWidth="1"/>
    <col min="42" max="16384" width="9.140625" style="1"/>
  </cols>
  <sheetData>
    <row r="2" spans="1:42" ht="42.75" customHeight="1" x14ac:dyDescent="0.25">
      <c r="A2" s="17" t="s">
        <v>34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3" spans="1:42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 t="s">
        <v>5</v>
      </c>
      <c r="M3" s="8"/>
      <c r="N3" s="8"/>
      <c r="O3" s="8"/>
      <c r="P3" s="8" t="s">
        <v>6</v>
      </c>
      <c r="Q3" s="8"/>
      <c r="R3" s="8"/>
      <c r="S3" s="8" t="s">
        <v>7</v>
      </c>
      <c r="T3" s="8"/>
      <c r="U3" s="8"/>
      <c r="V3" s="8" t="s">
        <v>8</v>
      </c>
      <c r="W3" s="8"/>
      <c r="X3" s="8"/>
      <c r="Y3" s="8"/>
      <c r="Z3" s="8" t="s">
        <v>9</v>
      </c>
      <c r="AA3" s="8"/>
      <c r="AB3" s="8"/>
      <c r="AC3" s="8"/>
      <c r="AD3" s="8" t="s">
        <v>10</v>
      </c>
      <c r="AE3" s="8"/>
      <c r="AF3" s="8"/>
      <c r="AG3" s="8"/>
      <c r="AH3" s="8" t="s">
        <v>11</v>
      </c>
      <c r="AI3" s="8"/>
      <c r="AJ3" s="8"/>
      <c r="AK3" s="8" t="s">
        <v>12</v>
      </c>
      <c r="AL3" s="8"/>
      <c r="AM3" s="8"/>
      <c r="AN3" s="8"/>
      <c r="AO3" s="8" t="s">
        <v>13</v>
      </c>
    </row>
    <row r="4" spans="1:42" ht="22.5" customHeight="1" x14ac:dyDescent="0.25">
      <c r="A4" s="18" t="s">
        <v>35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</row>
    <row r="5" spans="1:42" ht="22.5" customHeight="1" x14ac:dyDescent="0.25">
      <c r="A5" s="19"/>
      <c r="B5" s="5" t="s">
        <v>19</v>
      </c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2" ht="22.5" customHeight="1" x14ac:dyDescent="0.25">
      <c r="A6" s="19"/>
      <c r="B6" s="5" t="s">
        <v>14</v>
      </c>
      <c r="C6" s="5">
        <v>1.0209999784865562</v>
      </c>
      <c r="D6" s="3">
        <v>6116800</v>
      </c>
      <c r="E6" s="3"/>
      <c r="F6" s="3">
        <v>0.95758169974449825</v>
      </c>
      <c r="G6" s="14">
        <v>5196225</v>
      </c>
      <c r="H6" s="14"/>
      <c r="I6" s="14">
        <v>0.91781739628821146</v>
      </c>
      <c r="J6" s="14">
        <v>5629388</v>
      </c>
      <c r="K6" s="14"/>
      <c r="L6" s="14">
        <v>4931910</v>
      </c>
      <c r="M6" s="14"/>
      <c r="N6" s="14"/>
      <c r="O6" s="14">
        <v>0.98815513734766947</v>
      </c>
      <c r="P6" s="14">
        <v>4777926</v>
      </c>
      <c r="Q6" s="3"/>
      <c r="R6" s="3"/>
      <c r="S6" s="3">
        <v>5098343</v>
      </c>
      <c r="T6" s="3"/>
      <c r="U6" s="3">
        <v>1.0237146790373839</v>
      </c>
      <c r="V6" s="3">
        <v>5010700</v>
      </c>
      <c r="W6" s="3"/>
      <c r="X6" s="3"/>
      <c r="Y6" s="3">
        <v>0.90222237282831341</v>
      </c>
      <c r="Z6" s="3">
        <v>5192091</v>
      </c>
      <c r="AA6" s="3"/>
      <c r="AB6" s="3"/>
      <c r="AC6" s="3">
        <v>0.93146158054521544</v>
      </c>
      <c r="AD6" s="3">
        <v>5116782</v>
      </c>
      <c r="AE6" s="3"/>
      <c r="AF6" s="3"/>
      <c r="AG6" s="3">
        <v>1.2452501086629739</v>
      </c>
      <c r="AH6" s="3">
        <v>4989802</v>
      </c>
      <c r="AI6" s="3"/>
      <c r="AJ6" s="3"/>
      <c r="AK6" s="3">
        <v>6076131</v>
      </c>
      <c r="AL6" s="3"/>
      <c r="AM6" s="3"/>
      <c r="AN6" s="3">
        <v>1.2566120101542575</v>
      </c>
      <c r="AO6" s="3">
        <v>7120225</v>
      </c>
      <c r="AP6" s="13"/>
    </row>
    <row r="7" spans="1:42" ht="22.5" customHeight="1" x14ac:dyDescent="0.25">
      <c r="A7" s="19"/>
      <c r="B7" s="5" t="s">
        <v>15</v>
      </c>
      <c r="C7" s="5">
        <v>1.0289215795204552</v>
      </c>
      <c r="D7" s="3">
        <v>218746</v>
      </c>
      <c r="E7" s="3"/>
      <c r="F7" s="3">
        <v>0.93930673289779165</v>
      </c>
      <c r="G7" s="14">
        <v>183764</v>
      </c>
      <c r="H7" s="14"/>
      <c r="I7" s="14">
        <v>0.94582368123056404</v>
      </c>
      <c r="J7" s="14">
        <v>180533</v>
      </c>
      <c r="K7" s="14"/>
      <c r="L7" s="14">
        <v>124510</v>
      </c>
      <c r="M7" s="14"/>
      <c r="N7" s="14"/>
      <c r="O7" s="14">
        <v>0.58462873985545283</v>
      </c>
      <c r="P7" s="14">
        <v>58220</v>
      </c>
      <c r="Q7" s="3"/>
      <c r="R7" s="3"/>
      <c r="S7" s="3">
        <v>39198</v>
      </c>
      <c r="T7" s="3"/>
      <c r="U7" s="3">
        <v>0.98167693797076816</v>
      </c>
      <c r="V7" s="3">
        <v>42654</v>
      </c>
      <c r="W7" s="3"/>
      <c r="X7" s="3"/>
      <c r="Y7" s="3">
        <v>1.0352134696331929</v>
      </c>
      <c r="Z7" s="3">
        <v>42748</v>
      </c>
      <c r="AA7" s="3"/>
      <c r="AB7" s="3"/>
      <c r="AC7" s="3">
        <v>1.6480401496317294</v>
      </c>
      <c r="AD7" s="3">
        <v>57419</v>
      </c>
      <c r="AE7" s="3"/>
      <c r="AF7" s="3"/>
      <c r="AG7" s="3">
        <v>1.6771182856337234</v>
      </c>
      <c r="AH7" s="3">
        <v>101393</v>
      </c>
      <c r="AI7" s="3"/>
      <c r="AJ7" s="3"/>
      <c r="AK7" s="3">
        <v>157883</v>
      </c>
      <c r="AL7" s="3"/>
      <c r="AM7" s="3"/>
      <c r="AN7" s="3">
        <v>1.4099704089181397</v>
      </c>
      <c r="AO7" s="3">
        <v>221324</v>
      </c>
      <c r="AP7" s="13"/>
    </row>
    <row r="8" spans="1:42" ht="22.5" customHeight="1" x14ac:dyDescent="0.25">
      <c r="A8" s="19"/>
      <c r="B8" s="5" t="s">
        <v>16</v>
      </c>
      <c r="C8" s="5">
        <v>8.3394893858830219</v>
      </c>
      <c r="D8" s="3">
        <v>1633346</v>
      </c>
      <c r="E8" s="3"/>
      <c r="F8" s="3">
        <v>0.95171322885233134</v>
      </c>
      <c r="G8" s="14">
        <v>1287353</v>
      </c>
      <c r="H8" s="14"/>
      <c r="I8" s="14">
        <v>1.0981134198292923</v>
      </c>
      <c r="J8" s="14">
        <v>1311834</v>
      </c>
      <c r="K8" s="14"/>
      <c r="L8" s="14">
        <v>1337991</v>
      </c>
      <c r="M8" s="14"/>
      <c r="N8" s="14"/>
      <c r="O8" s="14">
        <v>0.94442274808010418</v>
      </c>
      <c r="P8" s="14">
        <v>1485398</v>
      </c>
      <c r="Q8" s="3"/>
      <c r="R8" s="3"/>
      <c r="S8" s="3">
        <v>925478</v>
      </c>
      <c r="T8" s="3"/>
      <c r="U8" s="3">
        <v>1.4419888183737068</v>
      </c>
      <c r="V8" s="3">
        <v>887453</v>
      </c>
      <c r="W8" s="3"/>
      <c r="X8" s="3"/>
      <c r="Y8" s="3">
        <v>1.1602352588275626</v>
      </c>
      <c r="Z8" s="3">
        <v>1078697</v>
      </c>
      <c r="AA8" s="3"/>
      <c r="AB8" s="3"/>
      <c r="AC8" s="3">
        <v>1.0795887891574911</v>
      </c>
      <c r="AD8" s="3">
        <v>878208</v>
      </c>
      <c r="AE8" s="3"/>
      <c r="AF8" s="3"/>
      <c r="AG8" s="3">
        <v>0.97976014791707811</v>
      </c>
      <c r="AH8" s="3">
        <v>1005406</v>
      </c>
      <c r="AI8" s="3"/>
      <c r="AJ8" s="3"/>
      <c r="AK8" s="3">
        <v>842064</v>
      </c>
      <c r="AL8" s="3"/>
      <c r="AM8" s="3"/>
      <c r="AN8" s="3">
        <v>1.1457241703614134</v>
      </c>
      <c r="AO8" s="3">
        <v>1059525</v>
      </c>
      <c r="AP8" s="13"/>
    </row>
    <row r="9" spans="1:42" ht="22.5" customHeight="1" x14ac:dyDescent="0.25">
      <c r="A9" s="19"/>
      <c r="B9" s="5" t="s">
        <v>17</v>
      </c>
      <c r="C9" s="5"/>
      <c r="D9" s="3"/>
      <c r="E9" s="3"/>
      <c r="F9" s="3"/>
      <c r="G9" s="14"/>
      <c r="H9" s="14"/>
      <c r="I9" s="14"/>
      <c r="J9" s="14"/>
      <c r="K9" s="14"/>
      <c r="L9" s="14"/>
      <c r="M9" s="14"/>
      <c r="N9" s="14"/>
      <c r="O9" s="14"/>
      <c r="P9" s="1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2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2"/>
    </row>
    <row r="11" spans="1:42" ht="22.5" customHeight="1" x14ac:dyDescent="0.25">
      <c r="A11" s="19"/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2" ht="22.5" customHeight="1" x14ac:dyDescent="0.25">
      <c r="A12" s="23" t="s">
        <v>18</v>
      </c>
      <c r="B12" s="24"/>
      <c r="C12" s="16"/>
      <c r="D12" s="9">
        <f t="shared" ref="D12:AO12" si="0">SUM(D5:D9,D11)</f>
        <v>7968892</v>
      </c>
      <c r="E12" s="9"/>
      <c r="F12" s="9"/>
      <c r="G12" s="9">
        <f t="shared" si="0"/>
        <v>6667342</v>
      </c>
      <c r="H12" s="9"/>
      <c r="I12" s="9"/>
      <c r="J12" s="9">
        <f t="shared" si="0"/>
        <v>7121755</v>
      </c>
      <c r="K12" s="9"/>
      <c r="L12" s="9">
        <f t="shared" si="0"/>
        <v>6394411</v>
      </c>
      <c r="M12" s="9"/>
      <c r="N12" s="9"/>
      <c r="O12" s="9"/>
      <c r="P12" s="9">
        <f t="shared" si="0"/>
        <v>6321544</v>
      </c>
      <c r="Q12" s="9"/>
      <c r="R12" s="9"/>
      <c r="S12" s="9">
        <f t="shared" si="0"/>
        <v>6063019</v>
      </c>
      <c r="T12" s="9"/>
      <c r="U12" s="9"/>
      <c r="V12" s="9">
        <f t="shared" si="0"/>
        <v>5940807</v>
      </c>
      <c r="W12" s="9"/>
      <c r="X12" s="9"/>
      <c r="Y12" s="9"/>
      <c r="Z12" s="9">
        <f t="shared" si="0"/>
        <v>6313536</v>
      </c>
      <c r="AA12" s="9"/>
      <c r="AB12" s="9"/>
      <c r="AC12" s="9"/>
      <c r="AD12" s="9">
        <f t="shared" si="0"/>
        <v>6052409</v>
      </c>
      <c r="AE12" s="9"/>
      <c r="AF12" s="9"/>
      <c r="AG12" s="9"/>
      <c r="AH12" s="9">
        <f t="shared" si="0"/>
        <v>6096601</v>
      </c>
      <c r="AI12" s="9"/>
      <c r="AJ12" s="9"/>
      <c r="AK12" s="9">
        <f t="shared" si="0"/>
        <v>7076078</v>
      </c>
      <c r="AL12" s="9"/>
      <c r="AM12" s="9"/>
      <c r="AN12" s="9"/>
      <c r="AO12" s="9">
        <f t="shared" si="0"/>
        <v>8401074</v>
      </c>
    </row>
  </sheetData>
  <mergeCells count="5">
    <mergeCell ref="A2:AO2"/>
    <mergeCell ref="A4:A11"/>
    <mergeCell ref="B4:AO4"/>
    <mergeCell ref="B10:AO10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2"/>
  <sheetViews>
    <sheetView topLeftCell="B1" zoomScale="85" zoomScaleNormal="85" workbookViewId="0">
      <selection activeCell="N6" sqref="N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8.85546875" style="1" customWidth="1"/>
    <col min="15" max="16384" width="9.140625" style="1"/>
  </cols>
  <sheetData>
    <row r="2" spans="1:14" ht="42.75" customHeight="1" x14ac:dyDescent="0.25">
      <c r="A2" s="17" t="s">
        <v>36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8" t="s">
        <v>35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9"/>
      <c r="B6" s="5" t="s">
        <v>14</v>
      </c>
      <c r="C6" s="3">
        <v>7377746</v>
      </c>
      <c r="D6" s="14">
        <v>6800770</v>
      </c>
      <c r="E6" s="14">
        <v>6711285</v>
      </c>
      <c r="F6" s="14">
        <v>5794851</v>
      </c>
      <c r="G6" s="14">
        <v>2646460</v>
      </c>
      <c r="H6" s="3">
        <v>2292434</v>
      </c>
      <c r="I6" s="3">
        <v>2474094</v>
      </c>
      <c r="J6" s="3">
        <v>2564523</v>
      </c>
      <c r="K6" s="3">
        <v>2154734</v>
      </c>
      <c r="L6" s="3">
        <v>2859729</v>
      </c>
      <c r="M6" s="3">
        <v>4871160</v>
      </c>
      <c r="N6" s="3">
        <v>5699356</v>
      </c>
    </row>
    <row r="7" spans="1:14" ht="22.5" customHeight="1" x14ac:dyDescent="0.25">
      <c r="A7" s="19"/>
      <c r="B7" s="5" t="s">
        <v>15</v>
      </c>
      <c r="C7" s="3">
        <v>216943</v>
      </c>
      <c r="D7" s="14">
        <v>189713</v>
      </c>
      <c r="E7" s="14">
        <v>177779</v>
      </c>
      <c r="F7" s="14">
        <v>85770</v>
      </c>
      <c r="G7" s="14">
        <v>52010</v>
      </c>
      <c r="H7" s="3">
        <v>44602</v>
      </c>
      <c r="I7" s="3">
        <v>41166</v>
      </c>
      <c r="J7" s="3">
        <v>43729</v>
      </c>
      <c r="K7" s="3">
        <v>39021</v>
      </c>
      <c r="L7" s="3">
        <v>107200</v>
      </c>
      <c r="M7" s="3">
        <v>164873</v>
      </c>
      <c r="N7" s="3">
        <v>237381</v>
      </c>
    </row>
    <row r="8" spans="1:14" ht="22.5" customHeight="1" x14ac:dyDescent="0.25">
      <c r="A8" s="19"/>
      <c r="B8" s="5" t="s">
        <v>16</v>
      </c>
      <c r="C8" s="3">
        <v>1213993</v>
      </c>
      <c r="D8" s="14">
        <v>987540</v>
      </c>
      <c r="E8" s="14">
        <v>933888</v>
      </c>
      <c r="F8" s="14">
        <v>911264</v>
      </c>
      <c r="G8" s="14">
        <v>1077278</v>
      </c>
      <c r="H8" s="3">
        <v>860229</v>
      </c>
      <c r="I8" s="3">
        <v>942987</v>
      </c>
      <c r="J8" s="3">
        <v>861952</v>
      </c>
      <c r="K8" s="3">
        <v>841039</v>
      </c>
      <c r="L8" s="3">
        <v>964932</v>
      </c>
      <c r="M8" s="3">
        <v>979692</v>
      </c>
      <c r="N8" s="3">
        <v>990772</v>
      </c>
    </row>
    <row r="9" spans="1:14" ht="22.5" customHeight="1" x14ac:dyDescent="0.25">
      <c r="A9" s="19"/>
      <c r="B9" s="5" t="s">
        <v>17</v>
      </c>
      <c r="C9" s="3"/>
      <c r="D9" s="14"/>
      <c r="E9" s="14"/>
      <c r="F9" s="14"/>
      <c r="G9" s="14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3" t="s">
        <v>18</v>
      </c>
      <c r="B12" s="24"/>
      <c r="C12" s="9">
        <f t="shared" ref="C12:N12" si="0">SUM(C5:C9,C11)</f>
        <v>8808682</v>
      </c>
      <c r="D12" s="9">
        <f t="shared" si="0"/>
        <v>7978023</v>
      </c>
      <c r="E12" s="9">
        <f t="shared" si="0"/>
        <v>7822952</v>
      </c>
      <c r="F12" s="9">
        <f t="shared" si="0"/>
        <v>6791885</v>
      </c>
      <c r="G12" s="9">
        <f t="shared" si="0"/>
        <v>3775748</v>
      </c>
      <c r="H12" s="9">
        <f t="shared" si="0"/>
        <v>3197265</v>
      </c>
      <c r="I12" s="9">
        <f t="shared" si="0"/>
        <v>3458247</v>
      </c>
      <c r="J12" s="9">
        <f t="shared" si="0"/>
        <v>3470204</v>
      </c>
      <c r="K12" s="9">
        <f t="shared" si="0"/>
        <v>3034794</v>
      </c>
      <c r="L12" s="9">
        <f t="shared" si="0"/>
        <v>3931861</v>
      </c>
      <c r="M12" s="9">
        <f t="shared" si="0"/>
        <v>6015725</v>
      </c>
      <c r="N12" s="9">
        <f t="shared" si="0"/>
        <v>6927509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abSelected="1" topLeftCell="B1" zoomScale="85" zoomScaleNormal="85" workbookViewId="0">
      <selection activeCell="N6" sqref="N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8.85546875" style="1" customWidth="1"/>
    <col min="15" max="16384" width="9.140625" style="1"/>
  </cols>
  <sheetData>
    <row r="2" spans="1:14" ht="42.75" customHeight="1" x14ac:dyDescent="0.25">
      <c r="A2" s="17" t="s">
        <v>37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8" t="s">
        <v>35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9"/>
      <c r="B6" s="5" t="s">
        <v>14</v>
      </c>
      <c r="C6" s="3">
        <v>5891458</v>
      </c>
      <c r="D6" s="14">
        <v>5402556</v>
      </c>
      <c r="E6" s="14">
        <v>4992625</v>
      </c>
      <c r="F6" s="14">
        <v>3946944</v>
      </c>
      <c r="G6" s="14">
        <v>3999933</v>
      </c>
      <c r="H6" s="3">
        <v>3577155</v>
      </c>
      <c r="I6" s="3">
        <v>4067961</v>
      </c>
      <c r="J6" s="3">
        <v>3838842</v>
      </c>
      <c r="K6" s="3">
        <v>3612453</v>
      </c>
      <c r="L6" s="3">
        <v>4534748</v>
      </c>
      <c r="M6" s="3">
        <v>4863177</v>
      </c>
      <c r="N6" s="3">
        <v>5833085</v>
      </c>
    </row>
    <row r="7" spans="1:14" ht="22.5" customHeight="1" x14ac:dyDescent="0.25">
      <c r="A7" s="19"/>
      <c r="B7" s="5" t="s">
        <v>15</v>
      </c>
      <c r="C7" s="3">
        <v>248581</v>
      </c>
      <c r="D7" s="14">
        <v>199931</v>
      </c>
      <c r="E7" s="14">
        <v>179721</v>
      </c>
      <c r="F7" s="14">
        <v>67176</v>
      </c>
      <c r="G7" s="14">
        <v>53874</v>
      </c>
      <c r="H7" s="3">
        <v>44099</v>
      </c>
      <c r="I7" s="3">
        <v>46463</v>
      </c>
      <c r="J7" s="3">
        <v>42654</v>
      </c>
      <c r="K7" s="3">
        <v>42905</v>
      </c>
      <c r="L7" s="3">
        <v>92713</v>
      </c>
      <c r="M7" s="3">
        <v>189720</v>
      </c>
      <c r="N7" s="3">
        <v>219711</v>
      </c>
    </row>
    <row r="8" spans="1:14" ht="22.5" customHeight="1" x14ac:dyDescent="0.25">
      <c r="A8" s="19"/>
      <c r="B8" s="5" t="s">
        <v>16</v>
      </c>
      <c r="C8" s="3">
        <v>970944</v>
      </c>
      <c r="D8" s="14">
        <v>703243</v>
      </c>
      <c r="E8" s="14">
        <v>788908</v>
      </c>
      <c r="F8" s="14">
        <v>801927.10702</v>
      </c>
      <c r="G8" s="14">
        <v>792007.40937999997</v>
      </c>
      <c r="H8" s="3">
        <v>692771.38157600001</v>
      </c>
      <c r="I8" s="3">
        <v>870961</v>
      </c>
      <c r="J8" s="3">
        <v>792010</v>
      </c>
      <c r="K8" s="3">
        <v>840688.47025000001</v>
      </c>
      <c r="L8" s="3">
        <v>879875</v>
      </c>
      <c r="M8" s="3">
        <v>1014627</v>
      </c>
      <c r="N8" s="3">
        <v>1194983.2385</v>
      </c>
    </row>
    <row r="9" spans="1:14" ht="22.5" customHeight="1" x14ac:dyDescent="0.25">
      <c r="A9" s="19"/>
      <c r="B9" s="5" t="s">
        <v>17</v>
      </c>
      <c r="C9" s="3"/>
      <c r="D9" s="14"/>
      <c r="E9" s="14"/>
      <c r="F9" s="14">
        <v>1036</v>
      </c>
      <c r="G9" s="14">
        <v>1620</v>
      </c>
      <c r="H9" s="3">
        <v>753</v>
      </c>
      <c r="I9" s="3">
        <v>384</v>
      </c>
      <c r="J9" s="3">
        <v>97</v>
      </c>
      <c r="K9" s="3">
        <v>683</v>
      </c>
      <c r="L9" s="3">
        <v>1318</v>
      </c>
      <c r="M9" s="3">
        <v>2101</v>
      </c>
      <c r="N9" s="3">
        <v>27</v>
      </c>
    </row>
    <row r="10" spans="1:14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3" t="s">
        <v>18</v>
      </c>
      <c r="B12" s="24"/>
      <c r="C12" s="9">
        <f t="shared" ref="C12:N12" si="0">SUM(C5:C9,C11)</f>
        <v>7110983</v>
      </c>
      <c r="D12" s="9">
        <f t="shared" si="0"/>
        <v>6305730</v>
      </c>
      <c r="E12" s="9">
        <f t="shared" si="0"/>
        <v>5961254</v>
      </c>
      <c r="F12" s="9">
        <f t="shared" si="0"/>
        <v>4817083.10702</v>
      </c>
      <c r="G12" s="9">
        <f>SUM(G5:G9,G11)</f>
        <v>4847434.4093800001</v>
      </c>
      <c r="H12" s="9">
        <f t="shared" si="0"/>
        <v>4314778.3815759998</v>
      </c>
      <c r="I12" s="9">
        <f t="shared" si="0"/>
        <v>4985769</v>
      </c>
      <c r="J12" s="9">
        <f t="shared" si="0"/>
        <v>4673603</v>
      </c>
      <c r="K12" s="9">
        <f t="shared" si="0"/>
        <v>4496729.4702500002</v>
      </c>
      <c r="L12" s="9">
        <f t="shared" si="0"/>
        <v>5508654</v>
      </c>
      <c r="M12" s="9">
        <f t="shared" si="0"/>
        <v>6069625</v>
      </c>
      <c r="N12" s="9">
        <f t="shared" si="0"/>
        <v>7247806.2385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I18" sqref="I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8" t="s">
        <v>22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9"/>
      <c r="B6" s="5" t="s">
        <v>14</v>
      </c>
      <c r="C6" s="3">
        <v>8230371.9999999991</v>
      </c>
      <c r="D6" s="3">
        <v>6641951</v>
      </c>
      <c r="E6" s="3">
        <v>6506987</v>
      </c>
      <c r="F6" s="3">
        <v>5269136</v>
      </c>
      <c r="G6" s="3">
        <v>4956953</v>
      </c>
      <c r="H6" s="3">
        <v>5103840</v>
      </c>
      <c r="I6" s="3">
        <v>5270055</v>
      </c>
      <c r="J6" s="3">
        <v>5210980</v>
      </c>
      <c r="K6" s="3">
        <v>4757544</v>
      </c>
      <c r="L6" s="3">
        <v>5980249</v>
      </c>
      <c r="M6" s="3">
        <v>6335410</v>
      </c>
      <c r="N6" s="3">
        <v>7310783</v>
      </c>
    </row>
    <row r="7" spans="1:14" ht="22.5" customHeight="1" x14ac:dyDescent="0.25">
      <c r="A7" s="19"/>
      <c r="B7" s="5" t="s">
        <v>15</v>
      </c>
      <c r="C7" s="3">
        <v>181219</v>
      </c>
      <c r="D7" s="3">
        <v>155883</v>
      </c>
      <c r="E7" s="3">
        <v>137712</v>
      </c>
      <c r="F7" s="3">
        <v>87490</v>
      </c>
      <c r="G7" s="3">
        <v>48464</v>
      </c>
      <c r="H7" s="3">
        <v>39936</v>
      </c>
      <c r="I7" s="3">
        <v>43820</v>
      </c>
      <c r="J7" s="3">
        <v>63932</v>
      </c>
      <c r="K7" s="3">
        <v>50511</v>
      </c>
      <c r="L7" s="3">
        <v>96293</v>
      </c>
      <c r="M7" s="3">
        <v>136989</v>
      </c>
      <c r="N7" s="3">
        <v>175038</v>
      </c>
    </row>
    <row r="8" spans="1:14" ht="22.5" customHeight="1" x14ac:dyDescent="0.25">
      <c r="A8" s="19"/>
      <c r="B8" s="5" t="s">
        <v>16</v>
      </c>
      <c r="C8" s="3">
        <v>64025.000000000007</v>
      </c>
      <c r="D8" s="3">
        <v>56398</v>
      </c>
      <c r="E8" s="3">
        <v>49870</v>
      </c>
      <c r="F8" s="3">
        <v>43622</v>
      </c>
      <c r="G8" s="3">
        <v>41628</v>
      </c>
      <c r="H8" s="3">
        <v>35208</v>
      </c>
      <c r="I8" s="3">
        <v>35573</v>
      </c>
      <c r="J8" s="3">
        <v>40370</v>
      </c>
      <c r="K8" s="3">
        <v>41093</v>
      </c>
      <c r="L8" s="3">
        <v>52037</v>
      </c>
      <c r="M8" s="3">
        <v>47545</v>
      </c>
      <c r="N8" s="3">
        <v>54396</v>
      </c>
    </row>
    <row r="9" spans="1:14" ht="22.5" customHeight="1" x14ac:dyDescent="0.25">
      <c r="A9" s="19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3" t="s">
        <v>18</v>
      </c>
      <c r="B12" s="24"/>
      <c r="C12" s="9">
        <f t="shared" ref="C12:N12" si="0">SUM(C5:C9,C11)</f>
        <v>8475616</v>
      </c>
      <c r="D12" s="9">
        <f t="shared" si="0"/>
        <v>6854232</v>
      </c>
      <c r="E12" s="9">
        <f t="shared" si="0"/>
        <v>6694569</v>
      </c>
      <c r="F12" s="9">
        <f t="shared" si="0"/>
        <v>5400248</v>
      </c>
      <c r="G12" s="9">
        <f t="shared" si="0"/>
        <v>5047045</v>
      </c>
      <c r="H12" s="9">
        <f t="shared" si="0"/>
        <v>5178984</v>
      </c>
      <c r="I12" s="9">
        <f t="shared" si="0"/>
        <v>5349448</v>
      </c>
      <c r="J12" s="9">
        <f t="shared" si="0"/>
        <v>5315282</v>
      </c>
      <c r="K12" s="9">
        <f t="shared" si="0"/>
        <v>4849148</v>
      </c>
      <c r="L12" s="9">
        <f t="shared" si="0"/>
        <v>6128579</v>
      </c>
      <c r="M12" s="9">
        <f t="shared" si="0"/>
        <v>6519944</v>
      </c>
      <c r="N12" s="9">
        <f t="shared" si="0"/>
        <v>7540217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8" t="s">
        <v>22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9"/>
      <c r="B6" s="5" t="s">
        <v>14</v>
      </c>
      <c r="C6" s="3">
        <v>7324338</v>
      </c>
      <c r="D6" s="3">
        <v>5890462</v>
      </c>
      <c r="E6" s="3">
        <v>5380575</v>
      </c>
      <c r="F6" s="3">
        <v>4682081</v>
      </c>
      <c r="G6" s="3">
        <v>4219111</v>
      </c>
      <c r="H6" s="3">
        <v>3579084</v>
      </c>
      <c r="I6" s="3">
        <v>3834345</v>
      </c>
      <c r="J6" s="3">
        <v>4031549</v>
      </c>
      <c r="K6" s="3">
        <v>3799482</v>
      </c>
      <c r="L6" s="3">
        <v>4626112</v>
      </c>
      <c r="M6" s="3">
        <v>4957799</v>
      </c>
      <c r="N6" s="3">
        <v>5467122</v>
      </c>
    </row>
    <row r="7" spans="1:14" ht="22.5" customHeight="1" x14ac:dyDescent="0.25">
      <c r="A7" s="19"/>
      <c r="B7" s="5" t="s">
        <v>15</v>
      </c>
      <c r="C7" s="3">
        <v>185566</v>
      </c>
      <c r="D7" s="3">
        <v>158538</v>
      </c>
      <c r="E7" s="3">
        <v>144561</v>
      </c>
      <c r="F7" s="3">
        <v>103554</v>
      </c>
      <c r="G7" s="3">
        <v>48040</v>
      </c>
      <c r="H7" s="3">
        <v>37287</v>
      </c>
      <c r="I7" s="3">
        <v>37546</v>
      </c>
      <c r="J7" s="3">
        <v>37739</v>
      </c>
      <c r="K7" s="3">
        <v>39663</v>
      </c>
      <c r="L7" s="3">
        <v>109398</v>
      </c>
      <c r="M7" s="3">
        <v>124057</v>
      </c>
      <c r="N7" s="3">
        <v>154253</v>
      </c>
    </row>
    <row r="8" spans="1:14" ht="22.5" customHeight="1" x14ac:dyDescent="0.25">
      <c r="A8" s="19"/>
      <c r="B8" s="5" t="s">
        <v>16</v>
      </c>
      <c r="C8" s="3">
        <v>51227</v>
      </c>
      <c r="D8" s="3">
        <v>48955</v>
      </c>
      <c r="E8" s="3">
        <v>43470</v>
      </c>
      <c r="F8" s="3">
        <v>41808</v>
      </c>
      <c r="G8" s="3">
        <v>35901</v>
      </c>
      <c r="H8" s="3">
        <v>26659</v>
      </c>
      <c r="I8" s="3">
        <v>30856</v>
      </c>
      <c r="J8" s="3">
        <v>31111</v>
      </c>
      <c r="K8" s="3">
        <v>38943</v>
      </c>
      <c r="L8" s="3">
        <v>52779</v>
      </c>
      <c r="M8" s="3">
        <v>47952</v>
      </c>
      <c r="N8" s="3">
        <v>48508</v>
      </c>
    </row>
    <row r="9" spans="1:14" ht="22.5" customHeight="1" x14ac:dyDescent="0.25">
      <c r="A9" s="19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3" t="s">
        <v>18</v>
      </c>
      <c r="B12" s="24"/>
      <c r="C12" s="9">
        <f t="shared" ref="C12:N12" si="0">SUM(C5:C9,C11)</f>
        <v>7561131</v>
      </c>
      <c r="D12" s="9">
        <f t="shared" si="0"/>
        <v>6097955</v>
      </c>
      <c r="E12" s="9">
        <f t="shared" si="0"/>
        <v>5568606</v>
      </c>
      <c r="F12" s="9">
        <f t="shared" si="0"/>
        <v>4827443</v>
      </c>
      <c r="G12" s="9">
        <f t="shared" si="0"/>
        <v>4303052</v>
      </c>
      <c r="H12" s="9">
        <f t="shared" si="0"/>
        <v>3643030</v>
      </c>
      <c r="I12" s="9">
        <f t="shared" si="0"/>
        <v>3902747</v>
      </c>
      <c r="J12" s="9">
        <f t="shared" si="0"/>
        <v>4100399</v>
      </c>
      <c r="K12" s="9">
        <f t="shared" si="0"/>
        <v>3878088</v>
      </c>
      <c r="L12" s="9">
        <f t="shared" si="0"/>
        <v>4788289</v>
      </c>
      <c r="M12" s="9">
        <f t="shared" si="0"/>
        <v>5129808</v>
      </c>
      <c r="N12" s="9">
        <f t="shared" si="0"/>
        <v>5669883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8" t="s">
        <v>27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9"/>
      <c r="B6" s="5" t="s">
        <v>14</v>
      </c>
      <c r="C6" s="3">
        <v>8513015</v>
      </c>
      <c r="D6" s="3">
        <v>5697224</v>
      </c>
      <c r="E6" s="3">
        <v>5628302</v>
      </c>
      <c r="F6" s="3">
        <v>4583965</v>
      </c>
      <c r="G6" s="3">
        <v>4834920</v>
      </c>
      <c r="H6" s="3">
        <v>4222787</v>
      </c>
      <c r="I6" s="3">
        <v>4345555</v>
      </c>
      <c r="J6" s="3">
        <v>5294228</v>
      </c>
      <c r="K6" s="3">
        <v>5799374</v>
      </c>
      <c r="L6" s="3">
        <v>6328590</v>
      </c>
      <c r="M6" s="3">
        <v>7245638</v>
      </c>
      <c r="N6" s="3">
        <v>7522196</v>
      </c>
    </row>
    <row r="7" spans="1:14" ht="22.5" customHeight="1" x14ac:dyDescent="0.25">
      <c r="A7" s="19"/>
      <c r="B7" s="5" t="s">
        <v>15</v>
      </c>
      <c r="C7" s="3">
        <v>202610</v>
      </c>
      <c r="D7" s="3">
        <v>162348</v>
      </c>
      <c r="E7" s="3">
        <v>147611</v>
      </c>
      <c r="F7" s="3">
        <v>90733</v>
      </c>
      <c r="G7" s="3">
        <v>47182</v>
      </c>
      <c r="H7" s="3">
        <v>32183</v>
      </c>
      <c r="I7" s="3">
        <v>38735</v>
      </c>
      <c r="J7" s="3">
        <v>42048</v>
      </c>
      <c r="K7" s="3">
        <v>63200</v>
      </c>
      <c r="L7" s="3">
        <v>119996</v>
      </c>
      <c r="M7" s="3">
        <v>169478</v>
      </c>
      <c r="N7" s="3">
        <v>184329</v>
      </c>
    </row>
    <row r="8" spans="1:14" ht="22.5" customHeight="1" x14ac:dyDescent="0.25">
      <c r="A8" s="19"/>
      <c r="B8" s="5" t="s">
        <v>16</v>
      </c>
      <c r="C8" s="3">
        <v>46081</v>
      </c>
      <c r="D8" s="3">
        <v>54307</v>
      </c>
      <c r="E8" s="3">
        <v>38900</v>
      </c>
      <c r="F8" s="3">
        <v>39117</v>
      </c>
      <c r="G8" s="3">
        <v>35273</v>
      </c>
      <c r="H8" s="3">
        <v>35144</v>
      </c>
      <c r="I8" s="3">
        <v>32807</v>
      </c>
      <c r="J8" s="3">
        <v>34559</v>
      </c>
      <c r="K8" s="3">
        <v>37960</v>
      </c>
      <c r="L8" s="3">
        <v>44267</v>
      </c>
      <c r="M8" s="3">
        <v>49638</v>
      </c>
      <c r="N8" s="3">
        <v>50531</v>
      </c>
    </row>
    <row r="9" spans="1:14" ht="22.5" customHeight="1" x14ac:dyDescent="0.25">
      <c r="A9" s="19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3" t="s">
        <v>18</v>
      </c>
      <c r="B12" s="24"/>
      <c r="C12" s="9">
        <f t="shared" ref="C12:N12" si="0">SUM(C5:C9,C11)</f>
        <v>8761706</v>
      </c>
      <c r="D12" s="9">
        <f t="shared" si="0"/>
        <v>5913879</v>
      </c>
      <c r="E12" s="9">
        <f t="shared" si="0"/>
        <v>5814813</v>
      </c>
      <c r="F12" s="9">
        <f t="shared" si="0"/>
        <v>4713815</v>
      </c>
      <c r="G12" s="9">
        <f t="shared" si="0"/>
        <v>4917375</v>
      </c>
      <c r="H12" s="9">
        <f t="shared" si="0"/>
        <v>4290114</v>
      </c>
      <c r="I12" s="9">
        <f t="shared" si="0"/>
        <v>4417097</v>
      </c>
      <c r="J12" s="9">
        <f t="shared" si="0"/>
        <v>5370835</v>
      </c>
      <c r="K12" s="9">
        <f t="shared" si="0"/>
        <v>5900534</v>
      </c>
      <c r="L12" s="9">
        <f t="shared" si="0"/>
        <v>6492853</v>
      </c>
      <c r="M12" s="9">
        <f t="shared" si="0"/>
        <v>7464754</v>
      </c>
      <c r="N12" s="9">
        <f t="shared" si="0"/>
        <v>7757056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I1" zoomScale="70" zoomScaleNormal="70" workbookViewId="0">
      <selection activeCell="N6" sqref="N6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8" t="s">
        <v>27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9"/>
      <c r="B6" s="5" t="s">
        <v>14</v>
      </c>
      <c r="C6" s="3">
        <v>7723813</v>
      </c>
      <c r="D6" s="3">
        <v>6546989</v>
      </c>
      <c r="E6" s="3">
        <v>5866852</v>
      </c>
      <c r="F6" s="3">
        <v>5440342</v>
      </c>
      <c r="G6" s="3">
        <v>5186088</v>
      </c>
      <c r="H6" s="3">
        <v>4584903</v>
      </c>
      <c r="I6" s="3">
        <v>5418240</v>
      </c>
      <c r="J6" s="3">
        <v>5971468</v>
      </c>
      <c r="K6" s="3">
        <v>5190873</v>
      </c>
      <c r="L6" s="3">
        <v>5485729</v>
      </c>
      <c r="M6" s="3">
        <v>5833050</v>
      </c>
      <c r="N6" s="3">
        <v>6622521</v>
      </c>
    </row>
    <row r="7" spans="1:14" ht="22.5" customHeight="1" x14ac:dyDescent="0.25">
      <c r="A7" s="19"/>
      <c r="B7" s="5" t="s">
        <v>15</v>
      </c>
      <c r="C7" s="3">
        <v>187565</v>
      </c>
      <c r="D7" s="3">
        <v>170927</v>
      </c>
      <c r="E7" s="3">
        <v>128001</v>
      </c>
      <c r="F7" s="3">
        <v>89742</v>
      </c>
      <c r="G7" s="3">
        <v>43808</v>
      </c>
      <c r="H7" s="3">
        <v>41023</v>
      </c>
      <c r="I7" s="3">
        <v>35702</v>
      </c>
      <c r="J7" s="3">
        <v>41227</v>
      </c>
      <c r="K7" s="3">
        <v>43544</v>
      </c>
      <c r="L7" s="3">
        <v>103545</v>
      </c>
      <c r="M7" s="3">
        <v>138290</v>
      </c>
      <c r="N7" s="3">
        <v>163890</v>
      </c>
    </row>
    <row r="8" spans="1:14" ht="22.5" customHeight="1" x14ac:dyDescent="0.25">
      <c r="A8" s="19"/>
      <c r="B8" s="5" t="s">
        <v>16</v>
      </c>
      <c r="C8" s="3">
        <v>50167</v>
      </c>
      <c r="D8" s="3">
        <v>49900</v>
      </c>
      <c r="E8" s="3">
        <v>39635</v>
      </c>
      <c r="F8" s="3">
        <v>40868</v>
      </c>
      <c r="G8" s="3">
        <v>37838</v>
      </c>
      <c r="H8" s="3">
        <v>41555</v>
      </c>
      <c r="I8" s="3">
        <v>33403</v>
      </c>
      <c r="J8" s="3">
        <v>40557</v>
      </c>
      <c r="K8" s="3">
        <v>42682</v>
      </c>
      <c r="L8" s="3">
        <v>54923</v>
      </c>
      <c r="M8" s="3">
        <v>56759</v>
      </c>
      <c r="N8" s="3">
        <v>62946</v>
      </c>
    </row>
    <row r="9" spans="1:14" ht="22.5" customHeight="1" x14ac:dyDescent="0.25">
      <c r="A9" s="19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3" t="s">
        <v>18</v>
      </c>
      <c r="B12" s="24"/>
      <c r="C12" s="9">
        <f t="shared" ref="C12:N12" si="0">SUM(C5:C9,C11)</f>
        <v>7961545</v>
      </c>
      <c r="D12" s="9">
        <f t="shared" si="0"/>
        <v>6767816</v>
      </c>
      <c r="E12" s="9">
        <f t="shared" si="0"/>
        <v>6034488</v>
      </c>
      <c r="F12" s="9">
        <f t="shared" si="0"/>
        <v>5570952</v>
      </c>
      <c r="G12" s="9">
        <f t="shared" ref="G12" si="1">SUM(G5:G9,G11)</f>
        <v>5267734</v>
      </c>
      <c r="H12" s="9">
        <f t="shared" si="0"/>
        <v>4667481</v>
      </c>
      <c r="I12" s="9">
        <f t="shared" ref="I12:J12" si="2">SUM(I5:I9,I11)</f>
        <v>5487345</v>
      </c>
      <c r="J12" s="9">
        <f t="shared" si="2"/>
        <v>6053252</v>
      </c>
      <c r="K12" s="9">
        <f t="shared" si="0"/>
        <v>5277099</v>
      </c>
      <c r="L12" s="9">
        <f t="shared" si="0"/>
        <v>5644197</v>
      </c>
      <c r="M12" s="9">
        <f t="shared" si="0"/>
        <v>6028099</v>
      </c>
      <c r="N12" s="9">
        <f t="shared" si="0"/>
        <v>6849357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D27" sqref="D2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8" t="s">
        <v>27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9"/>
      <c r="B6" s="5" t="s">
        <v>14</v>
      </c>
      <c r="C6" s="3">
        <v>7102788</v>
      </c>
      <c r="D6" s="3">
        <v>6911005</v>
      </c>
      <c r="E6" s="3">
        <v>7871444</v>
      </c>
      <c r="F6" s="3">
        <v>5579134</v>
      </c>
      <c r="G6" s="3">
        <v>5028014</v>
      </c>
      <c r="H6" s="3">
        <v>4868622</v>
      </c>
      <c r="I6" s="3">
        <v>5413044.0000000009</v>
      </c>
      <c r="J6" s="3">
        <v>5519072</v>
      </c>
      <c r="K6" s="3">
        <v>5218376</v>
      </c>
      <c r="L6" s="3">
        <v>5919742</v>
      </c>
      <c r="M6" s="3">
        <v>6884882</v>
      </c>
      <c r="N6" s="3">
        <v>8418412</v>
      </c>
    </row>
    <row r="7" spans="1:14" ht="22.5" customHeight="1" x14ac:dyDescent="0.25">
      <c r="A7" s="19"/>
      <c r="B7" s="5" t="s">
        <v>15</v>
      </c>
      <c r="C7" s="3">
        <v>184706</v>
      </c>
      <c r="D7" s="3">
        <v>179022</v>
      </c>
      <c r="E7" s="3">
        <v>192406</v>
      </c>
      <c r="F7" s="3">
        <v>90504</v>
      </c>
      <c r="G7" s="3">
        <v>39446</v>
      </c>
      <c r="H7" s="3">
        <v>30911</v>
      </c>
      <c r="I7" s="3">
        <v>42245</v>
      </c>
      <c r="J7" s="3">
        <v>41408</v>
      </c>
      <c r="K7" s="3">
        <v>44303</v>
      </c>
      <c r="L7" s="3">
        <v>90561</v>
      </c>
      <c r="M7" s="3">
        <v>132781</v>
      </c>
      <c r="N7" s="3">
        <v>191864</v>
      </c>
    </row>
    <row r="8" spans="1:14" ht="22.5" customHeight="1" x14ac:dyDescent="0.25">
      <c r="A8" s="19"/>
      <c r="B8" s="5" t="s">
        <v>16</v>
      </c>
      <c r="C8" s="3">
        <v>36436</v>
      </c>
      <c r="D8" s="3">
        <v>50683</v>
      </c>
      <c r="E8" s="3">
        <v>53812</v>
      </c>
      <c r="F8" s="3">
        <v>41810</v>
      </c>
      <c r="G8" s="3">
        <v>36165</v>
      </c>
      <c r="H8" s="3">
        <v>32031.999999999996</v>
      </c>
      <c r="I8" s="3">
        <v>34706</v>
      </c>
      <c r="J8" s="3">
        <v>33502</v>
      </c>
      <c r="K8" s="3">
        <v>36630</v>
      </c>
      <c r="L8" s="3">
        <v>47693</v>
      </c>
      <c r="M8" s="3">
        <v>53772</v>
      </c>
      <c r="N8" s="3">
        <v>59229</v>
      </c>
    </row>
    <row r="9" spans="1:14" ht="22.5" customHeight="1" x14ac:dyDescent="0.25">
      <c r="A9" s="19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3" t="s">
        <v>18</v>
      </c>
      <c r="B12" s="24"/>
      <c r="C12" s="9">
        <f t="shared" ref="C12:N12" si="0">SUM(C5:C9,C11)</f>
        <v>7323930</v>
      </c>
      <c r="D12" s="9">
        <f t="shared" si="0"/>
        <v>7140710</v>
      </c>
      <c r="E12" s="9">
        <f t="shared" si="0"/>
        <v>8117662</v>
      </c>
      <c r="F12" s="9">
        <f t="shared" si="0"/>
        <v>5711448</v>
      </c>
      <c r="G12" s="9">
        <f t="shared" si="0"/>
        <v>5103625</v>
      </c>
      <c r="H12" s="9">
        <f t="shared" si="0"/>
        <v>4931565</v>
      </c>
      <c r="I12" s="9">
        <f t="shared" si="0"/>
        <v>5489995.0000000009</v>
      </c>
      <c r="J12" s="9">
        <f t="shared" si="0"/>
        <v>5593982</v>
      </c>
      <c r="K12" s="9">
        <f t="shared" si="0"/>
        <v>5299309</v>
      </c>
      <c r="L12" s="9">
        <f t="shared" si="0"/>
        <v>6057996</v>
      </c>
      <c r="M12" s="9">
        <f t="shared" si="0"/>
        <v>7071435</v>
      </c>
      <c r="N12" s="9">
        <f t="shared" si="0"/>
        <v>8669505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zoomScale="70" zoomScaleNormal="70" workbookViewId="0">
      <selection activeCell="C31" sqref="C3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8.85546875" style="1" customWidth="1"/>
    <col min="15" max="15" width="9.140625" style="13"/>
    <col min="16" max="16" width="9.140625" style="1"/>
    <col min="17" max="17" width="9.140625" style="11"/>
    <col min="18" max="16384" width="9.140625" style="1"/>
  </cols>
  <sheetData>
    <row r="2" spans="1:17" ht="42.75" customHeight="1" x14ac:dyDescent="0.25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5"/>
      <c r="Q3" s="12"/>
    </row>
    <row r="4" spans="1:17" ht="22.5" customHeight="1" x14ac:dyDescent="0.25">
      <c r="A4" s="18" t="s">
        <v>27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7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7" ht="22.5" customHeight="1" x14ac:dyDescent="0.25">
      <c r="A6" s="19"/>
      <c r="B6" s="5" t="s">
        <v>14</v>
      </c>
      <c r="C6" s="3">
        <v>8276646.9999999991</v>
      </c>
      <c r="D6" s="3">
        <v>6474856</v>
      </c>
      <c r="E6" s="3">
        <v>6292581.9999999991</v>
      </c>
      <c r="F6" s="3">
        <v>4914030</v>
      </c>
      <c r="G6" s="3">
        <v>4746385</v>
      </c>
      <c r="H6" s="3">
        <v>4213093</v>
      </c>
      <c r="I6" s="3">
        <v>4464363</v>
      </c>
      <c r="J6" s="3">
        <v>4813018</v>
      </c>
      <c r="K6" s="3">
        <v>4707400.0000000009</v>
      </c>
      <c r="L6" s="3">
        <v>4954875</v>
      </c>
      <c r="M6" s="3">
        <v>6189130</v>
      </c>
      <c r="N6" s="3">
        <v>7137529</v>
      </c>
      <c r="O6" s="13">
        <f>N6/M6</f>
        <v>1.1532362383727599</v>
      </c>
      <c r="Q6" s="10">
        <f>AVERAGE(C6:N6)</f>
        <v>5598659</v>
      </c>
    </row>
    <row r="7" spans="1:17" ht="22.5" customHeight="1" x14ac:dyDescent="0.25">
      <c r="A7" s="19"/>
      <c r="B7" s="5" t="s">
        <v>15</v>
      </c>
      <c r="C7" s="3">
        <v>209611</v>
      </c>
      <c r="D7" s="3">
        <v>161124</v>
      </c>
      <c r="E7" s="3">
        <v>152819</v>
      </c>
      <c r="F7" s="3">
        <v>87273</v>
      </c>
      <c r="G7" s="3">
        <v>47848</v>
      </c>
      <c r="H7" s="3">
        <v>42749</v>
      </c>
      <c r="I7" s="3">
        <v>43959</v>
      </c>
      <c r="J7" s="3">
        <v>44877</v>
      </c>
      <c r="K7" s="3">
        <v>53466</v>
      </c>
      <c r="L7" s="3">
        <v>94286</v>
      </c>
      <c r="M7" s="3">
        <v>146235</v>
      </c>
      <c r="N7" s="3">
        <v>162801</v>
      </c>
      <c r="O7" s="13">
        <f t="shared" ref="O7:O8" si="0">N7/M7</f>
        <v>1.1132834136834546</v>
      </c>
      <c r="Q7" s="10">
        <f>AVERAGE(C7:N7)</f>
        <v>103920.66666666667</v>
      </c>
    </row>
    <row r="8" spans="1:17" ht="22.5" customHeight="1" x14ac:dyDescent="0.25">
      <c r="A8" s="19"/>
      <c r="B8" s="5" t="s">
        <v>16</v>
      </c>
      <c r="C8" s="3">
        <v>77793</v>
      </c>
      <c r="D8" s="3">
        <v>69154</v>
      </c>
      <c r="E8" s="3">
        <v>69211</v>
      </c>
      <c r="F8" s="3">
        <v>55523</v>
      </c>
      <c r="G8" s="3">
        <v>36293</v>
      </c>
      <c r="H8" s="3">
        <v>40739</v>
      </c>
      <c r="I8" s="3">
        <v>38466</v>
      </c>
      <c r="J8" s="3">
        <v>39261</v>
      </c>
      <c r="K8" s="3">
        <v>47234</v>
      </c>
      <c r="L8" s="3">
        <v>59744</v>
      </c>
      <c r="M8" s="3">
        <v>69876</v>
      </c>
      <c r="N8" s="3">
        <v>70511</v>
      </c>
      <c r="O8" s="13">
        <f t="shared" si="0"/>
        <v>1.0090875264754708</v>
      </c>
      <c r="Q8" s="10">
        <f>AVERAGE(C8:N8)</f>
        <v>56150.416666666664</v>
      </c>
    </row>
    <row r="9" spans="1:17" ht="22.5" customHeight="1" x14ac:dyDescent="0.25">
      <c r="A9" s="19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7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7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7" ht="22.5" customHeight="1" x14ac:dyDescent="0.25">
      <c r="A12" s="23" t="s">
        <v>18</v>
      </c>
      <c r="B12" s="24"/>
      <c r="C12" s="9">
        <f t="shared" ref="C12:N12" si="1">SUM(C5:C9,C11)</f>
        <v>8564051</v>
      </c>
      <c r="D12" s="9">
        <f t="shared" si="1"/>
        <v>6705134</v>
      </c>
      <c r="E12" s="9">
        <f t="shared" si="1"/>
        <v>6514611.9999999991</v>
      </c>
      <c r="F12" s="9">
        <f t="shared" si="1"/>
        <v>5056826</v>
      </c>
      <c r="G12" s="9">
        <f t="shared" si="1"/>
        <v>4830526</v>
      </c>
      <c r="H12" s="9">
        <f t="shared" si="1"/>
        <v>4296581</v>
      </c>
      <c r="I12" s="9">
        <f t="shared" si="1"/>
        <v>4546788</v>
      </c>
      <c r="J12" s="9">
        <f t="shared" si="1"/>
        <v>4897156</v>
      </c>
      <c r="K12" s="9">
        <f t="shared" si="1"/>
        <v>4808100.0000000009</v>
      </c>
      <c r="L12" s="9">
        <f t="shared" si="1"/>
        <v>5108905</v>
      </c>
      <c r="M12" s="9">
        <f t="shared" si="1"/>
        <v>6405241</v>
      </c>
      <c r="N12" s="9">
        <f t="shared" si="1"/>
        <v>7370841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"/>
  <sheetViews>
    <sheetView zoomScale="75" zoomScaleNormal="75" workbookViewId="0">
      <selection activeCell="W6" sqref="W6:W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18.85546875" style="1" customWidth="1"/>
    <col min="7" max="7" width="18.85546875" style="1" hidden="1" customWidth="1"/>
    <col min="8" max="8" width="18.85546875" style="1" customWidth="1"/>
    <col min="9" max="9" width="18.85546875" style="1" hidden="1" customWidth="1"/>
    <col min="10" max="10" width="18.85546875" style="1" customWidth="1"/>
    <col min="11" max="11" width="18.85546875" style="1" hidden="1" customWidth="1"/>
    <col min="12" max="12" width="18.85546875" style="1" customWidth="1"/>
    <col min="13" max="13" width="18.85546875" style="1" hidden="1" customWidth="1"/>
    <col min="14" max="14" width="18.85546875" style="1" customWidth="1"/>
    <col min="15" max="15" width="18.85546875" style="1" hidden="1" customWidth="1"/>
    <col min="16" max="16" width="18.85546875" style="1" customWidth="1"/>
    <col min="17" max="17" width="18.85546875" style="1" hidden="1" customWidth="1"/>
    <col min="18" max="18" width="18.85546875" style="1" customWidth="1"/>
    <col min="19" max="19" width="18.85546875" style="1" hidden="1" customWidth="1"/>
    <col min="20" max="20" width="18.85546875" style="1" customWidth="1"/>
    <col min="21" max="21" width="18.85546875" style="1" hidden="1" customWidth="1"/>
    <col min="22" max="22" width="18.85546875" style="1" customWidth="1"/>
    <col min="23" max="23" width="9.140625" style="13"/>
    <col min="24" max="16384" width="9.140625" style="1"/>
  </cols>
  <sheetData>
    <row r="2" spans="1:23" ht="42.75" customHeight="1" x14ac:dyDescent="0.25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5"/>
    </row>
    <row r="4" spans="1:23" ht="22.5" customHeight="1" x14ac:dyDescent="0.25">
      <c r="A4" s="18" t="s">
        <v>32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2"/>
    </row>
    <row r="5" spans="1:23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ht="22.5" customHeight="1" x14ac:dyDescent="0.25">
      <c r="A6" s="19"/>
      <c r="B6" s="5" t="s">
        <v>14</v>
      </c>
      <c r="C6" s="3">
        <v>6790111</v>
      </c>
      <c r="D6" s="14">
        <v>6014462</v>
      </c>
      <c r="E6" s="14">
        <v>5967772</v>
      </c>
      <c r="F6" s="14">
        <v>4440858</v>
      </c>
      <c r="G6" s="14">
        <v>0.96588441666005298</v>
      </c>
      <c r="H6" s="14">
        <v>3902963</v>
      </c>
      <c r="I6" s="3">
        <v>0.88764249002135309</v>
      </c>
      <c r="J6" s="3">
        <v>3797958</v>
      </c>
      <c r="K6" s="3">
        <v>1.0596402690374982</v>
      </c>
      <c r="L6" s="3">
        <v>3925455</v>
      </c>
      <c r="M6" s="3">
        <v>1.0780973679783656</v>
      </c>
      <c r="N6" s="3">
        <v>4851312</v>
      </c>
      <c r="O6" s="3">
        <v>0.97805576459510457</v>
      </c>
      <c r="P6" s="3">
        <v>4258163</v>
      </c>
      <c r="Q6" s="3">
        <v>1.0525714831966688</v>
      </c>
      <c r="R6" s="3">
        <v>4599042</v>
      </c>
      <c r="S6" s="3">
        <v>1.2490991195539747</v>
      </c>
      <c r="T6" s="3">
        <v>5467926</v>
      </c>
      <c r="U6" s="3">
        <v>1.1532362383727599</v>
      </c>
      <c r="V6" s="3">
        <v>5949768</v>
      </c>
      <c r="W6" s="13">
        <f>'2021'!C6/'2020'!V6</f>
        <v>1.0209999784865562</v>
      </c>
    </row>
    <row r="7" spans="1:23" ht="22.5" customHeight="1" x14ac:dyDescent="0.25">
      <c r="A7" s="19"/>
      <c r="B7" s="5" t="s">
        <v>15</v>
      </c>
      <c r="C7" s="3">
        <v>162905</v>
      </c>
      <c r="D7" s="14">
        <v>148690</v>
      </c>
      <c r="E7" s="14">
        <v>112994</v>
      </c>
      <c r="F7" s="14">
        <v>99493</v>
      </c>
      <c r="G7" s="14">
        <v>0.54825662003139575</v>
      </c>
      <c r="H7" s="14">
        <v>57108</v>
      </c>
      <c r="I7" s="3">
        <v>0.89343337234576159</v>
      </c>
      <c r="J7" s="3">
        <v>43565</v>
      </c>
      <c r="K7" s="3">
        <v>1.0283047556667992</v>
      </c>
      <c r="L7" s="3">
        <v>42709</v>
      </c>
      <c r="M7" s="3">
        <v>1.02088309561182</v>
      </c>
      <c r="N7" s="3">
        <v>44422</v>
      </c>
      <c r="O7" s="3">
        <v>1.1913897987833411</v>
      </c>
      <c r="P7" s="3">
        <v>44289</v>
      </c>
      <c r="Q7" s="3">
        <v>1.7634758538136386</v>
      </c>
      <c r="R7" s="3">
        <v>74421</v>
      </c>
      <c r="S7" s="3">
        <v>1.5509725728103854</v>
      </c>
      <c r="T7" s="3">
        <v>139703</v>
      </c>
      <c r="U7" s="3">
        <v>1.1132834136834546</v>
      </c>
      <c r="V7" s="3">
        <v>180004</v>
      </c>
      <c r="W7" s="13">
        <f>'2021'!C7/'2020'!V7</f>
        <v>1.0289215795204552</v>
      </c>
    </row>
    <row r="8" spans="1:23" ht="22.5" customHeight="1" x14ac:dyDescent="0.25">
      <c r="A8" s="19"/>
      <c r="B8" s="5" t="s">
        <v>16</v>
      </c>
      <c r="C8" s="3">
        <v>72305</v>
      </c>
      <c r="D8" s="14">
        <v>81362</v>
      </c>
      <c r="E8" s="14">
        <v>62830</v>
      </c>
      <c r="F8" s="14">
        <v>51483</v>
      </c>
      <c r="G8" s="14">
        <v>0.65365704302721395</v>
      </c>
      <c r="H8" s="14">
        <v>47071</v>
      </c>
      <c r="I8" s="3">
        <v>1.1225029620036922</v>
      </c>
      <c r="J8" s="3">
        <v>45685</v>
      </c>
      <c r="K8" s="3">
        <v>0.94420579788409142</v>
      </c>
      <c r="L8" s="3">
        <v>41553</v>
      </c>
      <c r="M8" s="3">
        <v>1.0206676025581032</v>
      </c>
      <c r="N8" s="3">
        <v>38853</v>
      </c>
      <c r="O8" s="3">
        <v>1.2030768447059423</v>
      </c>
      <c r="P8" s="3">
        <v>39845</v>
      </c>
      <c r="Q8" s="3">
        <v>1.2648515899563872</v>
      </c>
      <c r="R8" s="3">
        <v>49269</v>
      </c>
      <c r="S8" s="3">
        <v>1.1695902517407606</v>
      </c>
      <c r="T8" s="3">
        <v>60591</v>
      </c>
      <c r="U8" s="3">
        <v>1.0090875264754708</v>
      </c>
      <c r="V8" s="3">
        <v>73911</v>
      </c>
      <c r="W8" s="13">
        <f>'2021'!C8/'2020'!V8</f>
        <v>8.3394893858830219</v>
      </c>
    </row>
    <row r="9" spans="1:23" ht="22.5" customHeight="1" x14ac:dyDescent="0.25">
      <c r="A9" s="19"/>
      <c r="B9" s="5" t="s">
        <v>17</v>
      </c>
      <c r="C9" s="3"/>
      <c r="D9" s="14"/>
      <c r="E9" s="14"/>
      <c r="F9" s="14"/>
      <c r="G9" s="14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3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2"/>
    </row>
    <row r="11" spans="1:23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3" ht="22.5" customHeight="1" x14ac:dyDescent="0.25">
      <c r="A12" s="23" t="s">
        <v>18</v>
      </c>
      <c r="B12" s="24"/>
      <c r="C12" s="9">
        <f t="shared" ref="C12:V12" si="0">SUM(C5:C9,C11)</f>
        <v>7025321</v>
      </c>
      <c r="D12" s="9">
        <f t="shared" si="0"/>
        <v>6244514</v>
      </c>
      <c r="E12" s="9">
        <f t="shared" si="0"/>
        <v>6143596</v>
      </c>
      <c r="F12" s="9">
        <f t="shared" si="0"/>
        <v>4591834</v>
      </c>
      <c r="G12" s="9"/>
      <c r="H12" s="9">
        <f t="shared" si="0"/>
        <v>4007142</v>
      </c>
      <c r="I12" s="9"/>
      <c r="J12" s="9">
        <f t="shared" si="0"/>
        <v>3887208</v>
      </c>
      <c r="K12" s="9"/>
      <c r="L12" s="9">
        <f t="shared" si="0"/>
        <v>4009717</v>
      </c>
      <c r="M12" s="9"/>
      <c r="N12" s="9">
        <f t="shared" si="0"/>
        <v>4934587</v>
      </c>
      <c r="O12" s="9"/>
      <c r="P12" s="9">
        <f t="shared" si="0"/>
        <v>4342297</v>
      </c>
      <c r="Q12" s="9"/>
      <c r="R12" s="9">
        <f t="shared" si="0"/>
        <v>4722732</v>
      </c>
      <c r="S12" s="9"/>
      <c r="T12" s="9">
        <f t="shared" si="0"/>
        <v>5668220</v>
      </c>
      <c r="U12" s="9"/>
      <c r="V12" s="9">
        <f t="shared" si="0"/>
        <v>6203683</v>
      </c>
    </row>
  </sheetData>
  <mergeCells count="5">
    <mergeCell ref="A2:V2"/>
    <mergeCell ref="A4:A11"/>
    <mergeCell ref="B4:V4"/>
    <mergeCell ref="B10:V10"/>
    <mergeCell ref="A12:B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2"/>
  <sheetViews>
    <sheetView zoomScale="70" zoomScaleNormal="70" workbookViewId="0">
      <selection activeCell="AG6" sqref="AG6:AG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8.85546875" style="1" customWidth="1"/>
    <col min="4" max="4" width="18.85546875" style="1" hidden="1" customWidth="1"/>
    <col min="5" max="5" width="18.85546875" style="1" customWidth="1"/>
    <col min="6" max="6" width="18.85546875" style="1" hidden="1" customWidth="1"/>
    <col min="7" max="7" width="18.85546875" style="1" customWidth="1"/>
    <col min="8" max="8" width="18.85546875" style="1" hidden="1" customWidth="1"/>
    <col min="9" max="9" width="18.85546875" style="1" customWidth="1"/>
    <col min="10" max="11" width="18.85546875" style="1" hidden="1" customWidth="1"/>
    <col min="12" max="12" width="18.85546875" style="1" customWidth="1"/>
    <col min="13" max="14" width="18.85546875" style="1" hidden="1" customWidth="1"/>
    <col min="15" max="15" width="18.85546875" style="1" customWidth="1"/>
    <col min="16" max="16" width="18.85546875" style="1" hidden="1" customWidth="1"/>
    <col min="17" max="17" width="18.85546875" style="1" customWidth="1"/>
    <col min="18" max="19" width="18.85546875" style="1" hidden="1" customWidth="1"/>
    <col min="20" max="20" width="18.85546875" style="1" customWidth="1"/>
    <col min="21" max="22" width="18.85546875" style="1" hidden="1" customWidth="1"/>
    <col min="23" max="23" width="18.85546875" style="1" customWidth="1"/>
    <col min="24" max="25" width="18.85546875" style="1" hidden="1" customWidth="1"/>
    <col min="26" max="26" width="18.85546875" style="1" customWidth="1"/>
    <col min="27" max="28" width="18.85546875" style="1" hidden="1" customWidth="1"/>
    <col min="29" max="29" width="18.85546875" style="1" customWidth="1"/>
    <col min="30" max="31" width="18.85546875" style="1" hidden="1" customWidth="1"/>
    <col min="32" max="32" width="18.85546875" style="1" customWidth="1"/>
    <col min="33" max="33" width="9.140625" style="13"/>
    <col min="34" max="16384" width="9.140625" style="1"/>
  </cols>
  <sheetData>
    <row r="2" spans="1:33" ht="42.75" customHeight="1" x14ac:dyDescent="0.25">
      <c r="A2" s="17" t="s">
        <v>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3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 t="s">
        <v>8</v>
      </c>
      <c r="R3" s="8"/>
      <c r="S3" s="8"/>
      <c r="T3" s="8" t="s">
        <v>9</v>
      </c>
      <c r="U3" s="8"/>
      <c r="V3" s="8"/>
      <c r="W3" s="8" t="s">
        <v>10</v>
      </c>
      <c r="X3" s="8"/>
      <c r="Y3" s="8"/>
      <c r="Z3" s="8" t="s">
        <v>11</v>
      </c>
      <c r="AA3" s="8"/>
      <c r="AB3" s="8"/>
      <c r="AC3" s="8" t="s">
        <v>12</v>
      </c>
      <c r="AD3" s="8"/>
      <c r="AE3" s="8"/>
      <c r="AF3" s="8" t="s">
        <v>13</v>
      </c>
      <c r="AG3" s="15"/>
    </row>
    <row r="4" spans="1:33" ht="22.5" customHeight="1" x14ac:dyDescent="0.25">
      <c r="A4" s="18" t="s">
        <v>32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1:33" ht="22.5" customHeight="1" x14ac:dyDescent="0.25">
      <c r="A5" s="19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3" ht="22.5" customHeight="1" x14ac:dyDescent="0.25">
      <c r="A6" s="19"/>
      <c r="B6" s="5" t="s">
        <v>14</v>
      </c>
      <c r="C6" s="3">
        <v>6074713</v>
      </c>
      <c r="D6" s="3">
        <v>0.885767846799559</v>
      </c>
      <c r="E6" s="14">
        <v>5817034</v>
      </c>
      <c r="F6" s="14">
        <v>0.99223704464339457</v>
      </c>
      <c r="G6" s="14">
        <v>5338975</v>
      </c>
      <c r="H6" s="14">
        <v>0.74414002411620284</v>
      </c>
      <c r="I6" s="14">
        <v>4467422</v>
      </c>
      <c r="J6" s="14"/>
      <c r="K6" s="14">
        <v>0.87887588389450866</v>
      </c>
      <c r="L6" s="14">
        <v>4414506</v>
      </c>
      <c r="M6" s="3"/>
      <c r="N6" s="3">
        <v>0.97309608110556001</v>
      </c>
      <c r="O6" s="3">
        <v>3920441</v>
      </c>
      <c r="P6" s="3"/>
      <c r="Q6" s="3">
        <v>4013413</v>
      </c>
      <c r="R6" s="3"/>
      <c r="S6" s="3">
        <v>1.235859792049584</v>
      </c>
      <c r="T6" s="3">
        <v>3620991</v>
      </c>
      <c r="U6" s="3"/>
      <c r="V6" s="3">
        <v>0.87773431187274698</v>
      </c>
      <c r="W6" s="3">
        <v>3372814</v>
      </c>
      <c r="X6" s="3"/>
      <c r="Y6" s="3">
        <v>1.0800530651363041</v>
      </c>
      <c r="Z6" s="3">
        <v>4199997</v>
      </c>
      <c r="AA6" s="3"/>
      <c r="AB6" s="3">
        <v>1.1889271722241284</v>
      </c>
      <c r="AC6" s="3">
        <v>4594329</v>
      </c>
      <c r="AD6" s="3"/>
      <c r="AE6" s="3">
        <v>1.0881215290770212</v>
      </c>
      <c r="AF6" s="3">
        <v>5773289</v>
      </c>
      <c r="AG6" s="13">
        <f>'2022'!D6/'2021'!AF6</f>
        <v>1.0595000527428993</v>
      </c>
    </row>
    <row r="7" spans="1:33" ht="22.5" customHeight="1" x14ac:dyDescent="0.25">
      <c r="A7" s="19"/>
      <c r="B7" s="5" t="s">
        <v>15</v>
      </c>
      <c r="C7" s="3">
        <v>185210</v>
      </c>
      <c r="D7" s="3">
        <v>0.91274055431079459</v>
      </c>
      <c r="E7" s="14">
        <v>173969</v>
      </c>
      <c r="F7" s="14">
        <v>0.75993005582083528</v>
      </c>
      <c r="G7" s="14">
        <v>164544</v>
      </c>
      <c r="H7" s="14">
        <v>0.8805157795989168</v>
      </c>
      <c r="I7" s="14">
        <v>99068</v>
      </c>
      <c r="J7" s="14"/>
      <c r="K7" s="14">
        <v>0.57399012995889154</v>
      </c>
      <c r="L7" s="14">
        <v>57918</v>
      </c>
      <c r="M7" s="3"/>
      <c r="N7" s="3">
        <v>0.76285284023254185</v>
      </c>
      <c r="O7" s="3">
        <v>42351</v>
      </c>
      <c r="P7" s="3"/>
      <c r="Q7" s="3">
        <v>41575</v>
      </c>
      <c r="R7" s="3"/>
      <c r="S7" s="3">
        <v>1.0401086422065606</v>
      </c>
      <c r="T7" s="3">
        <v>43039</v>
      </c>
      <c r="U7" s="3"/>
      <c r="V7" s="3">
        <v>0.99700598802395213</v>
      </c>
      <c r="W7" s="3">
        <v>70930</v>
      </c>
      <c r="X7" s="3"/>
      <c r="Y7" s="3">
        <v>1.6803495224547855</v>
      </c>
      <c r="Z7" s="3">
        <v>118958</v>
      </c>
      <c r="AA7" s="3"/>
      <c r="AB7" s="3">
        <v>1.8771986401687695</v>
      </c>
      <c r="AC7" s="3">
        <v>156804</v>
      </c>
      <c r="AD7" s="3"/>
      <c r="AE7" s="3">
        <v>1.2884762675103614</v>
      </c>
      <c r="AF7" s="3">
        <v>221089</v>
      </c>
      <c r="AG7" s="13">
        <f>'2022'!D7/'2021'!AF7</f>
        <v>0.98940245783372305</v>
      </c>
    </row>
    <row r="8" spans="1:33" ht="22.5" customHeight="1" x14ac:dyDescent="0.25">
      <c r="A8" s="19"/>
      <c r="B8" s="5" t="s">
        <v>16</v>
      </c>
      <c r="C8" s="3">
        <v>616380</v>
      </c>
      <c r="D8" s="3">
        <v>1.125261046953876</v>
      </c>
      <c r="E8" s="14">
        <v>586617</v>
      </c>
      <c r="F8" s="14">
        <v>0.77222782134165824</v>
      </c>
      <c r="G8" s="14">
        <v>644172</v>
      </c>
      <c r="H8" s="14">
        <v>0.81940155976444373</v>
      </c>
      <c r="I8" s="14">
        <v>716966</v>
      </c>
      <c r="J8" s="14"/>
      <c r="K8" s="14">
        <v>0.91430180836392594</v>
      </c>
      <c r="L8" s="14">
        <v>677119</v>
      </c>
      <c r="M8" s="3"/>
      <c r="N8" s="3">
        <v>0.97055511886299417</v>
      </c>
      <c r="O8" s="3">
        <v>712061</v>
      </c>
      <c r="P8" s="3"/>
      <c r="Q8" s="3">
        <v>1026784</v>
      </c>
      <c r="R8" s="3"/>
      <c r="S8" s="3">
        <v>0.9350227420402859</v>
      </c>
      <c r="T8" s="3">
        <v>1191311</v>
      </c>
      <c r="U8" s="3"/>
      <c r="V8" s="3">
        <v>1.025532133940751</v>
      </c>
      <c r="W8" s="3">
        <v>1286126</v>
      </c>
      <c r="X8" s="3"/>
      <c r="Y8" s="3">
        <v>1.2365165014430919</v>
      </c>
      <c r="Z8" s="3">
        <v>1260095</v>
      </c>
      <c r="AA8" s="3"/>
      <c r="AB8" s="3">
        <v>1.2297996711928394</v>
      </c>
      <c r="AC8" s="3">
        <v>1131336</v>
      </c>
      <c r="AD8" s="3"/>
      <c r="AE8" s="3">
        <v>1.219834628905283</v>
      </c>
      <c r="AF8" s="3">
        <v>1296199</v>
      </c>
      <c r="AG8" s="13">
        <f>'2022'!D8/'2021'!AF8</f>
        <v>1.2601043512608789</v>
      </c>
    </row>
    <row r="9" spans="1:33" ht="22.5" customHeight="1" x14ac:dyDescent="0.25">
      <c r="A9" s="19"/>
      <c r="B9" s="5" t="s">
        <v>17</v>
      </c>
      <c r="C9" s="3"/>
      <c r="D9" s="3"/>
      <c r="E9" s="14"/>
      <c r="F9" s="14"/>
      <c r="G9" s="14"/>
      <c r="H9" s="14"/>
      <c r="I9" s="14"/>
      <c r="J9" s="14"/>
      <c r="K9" s="14"/>
      <c r="L9" s="1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22.5" customHeight="1" x14ac:dyDescent="0.25">
      <c r="A10" s="19"/>
      <c r="B10" s="20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2"/>
    </row>
    <row r="11" spans="1:33" ht="22.5" customHeight="1" x14ac:dyDescent="0.25">
      <c r="A11" s="19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3" ht="22.5" customHeight="1" x14ac:dyDescent="0.25">
      <c r="A12" s="23" t="s">
        <v>18</v>
      </c>
      <c r="B12" s="24"/>
      <c r="C12" s="9">
        <f t="shared" ref="C12:AF12" si="0">SUM(C5:C9,C11)</f>
        <v>6876303</v>
      </c>
      <c r="D12" s="9"/>
      <c r="E12" s="9">
        <f t="shared" si="0"/>
        <v>6577620</v>
      </c>
      <c r="F12" s="9"/>
      <c r="G12" s="9">
        <f t="shared" si="0"/>
        <v>6147691</v>
      </c>
      <c r="H12" s="9"/>
      <c r="I12" s="9">
        <f t="shared" si="0"/>
        <v>5283456</v>
      </c>
      <c r="J12" s="9"/>
      <c r="K12" s="9"/>
      <c r="L12" s="9">
        <f t="shared" si="0"/>
        <v>5149543</v>
      </c>
      <c r="M12" s="9"/>
      <c r="N12" s="9"/>
      <c r="O12" s="9">
        <f t="shared" si="0"/>
        <v>4674853</v>
      </c>
      <c r="P12" s="9"/>
      <c r="Q12" s="9">
        <f t="shared" si="0"/>
        <v>5081772</v>
      </c>
      <c r="R12" s="9"/>
      <c r="S12" s="9"/>
      <c r="T12" s="9">
        <f t="shared" si="0"/>
        <v>4855341</v>
      </c>
      <c r="U12" s="9"/>
      <c r="V12" s="9"/>
      <c r="W12" s="9">
        <f t="shared" si="0"/>
        <v>4729870</v>
      </c>
      <c r="X12" s="9"/>
      <c r="Y12" s="9"/>
      <c r="Z12" s="9">
        <f t="shared" si="0"/>
        <v>5579050</v>
      </c>
      <c r="AA12" s="9"/>
      <c r="AB12" s="9"/>
      <c r="AC12" s="9">
        <f t="shared" si="0"/>
        <v>5882469</v>
      </c>
      <c r="AD12" s="9"/>
      <c r="AE12" s="9"/>
      <c r="AF12" s="9">
        <f t="shared" si="0"/>
        <v>7290577</v>
      </c>
    </row>
  </sheetData>
  <mergeCells count="5">
    <mergeCell ref="A2:AF2"/>
    <mergeCell ref="A4:A11"/>
    <mergeCell ref="B4:AF4"/>
    <mergeCell ref="B10:AF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Русанов Евгений Михайлович</cp:lastModifiedBy>
  <dcterms:created xsi:type="dcterms:W3CDTF">2013-11-13T16:10:49Z</dcterms:created>
  <dcterms:modified xsi:type="dcterms:W3CDTF">2025-01-23T11:57:07Z</dcterms:modified>
</cp:coreProperties>
</file>