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0" yWindow="0" windowWidth="25200" windowHeight="5535" firstSheet="6" activeTab="9"/>
  </bookViews>
  <sheets>
    <sheet name="2015 " sheetId="7" state="hidden" r:id="rId1"/>
    <sheet name="2016" sheetId="8" state="hidden" r:id="rId2"/>
    <sheet name="2017" sheetId="9" state="hidden" r:id="rId3"/>
    <sheet name="2018" sheetId="10" state="hidden" r:id="rId4"/>
    <sheet name="2019" sheetId="11" state="hidden" r:id="rId5"/>
    <sheet name="2020" sheetId="12" state="hidden" r:id="rId6"/>
    <sheet name="2021" sheetId="13" r:id="rId7"/>
    <sheet name="2022" sheetId="14" r:id="rId8"/>
    <sheet name="2023" sheetId="15" r:id="rId9"/>
    <sheet name="2024" sheetId="16" r:id="rId10"/>
  </sheets>
  <calcPr calcId="162913"/>
</workbook>
</file>

<file path=xl/calcChain.xml><?xml version="1.0" encoding="utf-8"?>
<calcChain xmlns="http://schemas.openxmlformats.org/spreadsheetml/2006/main">
  <c r="N12" i="16" l="1"/>
  <c r="M12" i="16"/>
  <c r="L12" i="16"/>
  <c r="K12" i="16"/>
  <c r="J12" i="16"/>
  <c r="I12" i="16"/>
  <c r="H12" i="16"/>
  <c r="G12" i="16"/>
  <c r="F12" i="16"/>
  <c r="E12" i="16"/>
  <c r="D12" i="16"/>
  <c r="C12" i="16"/>
  <c r="I12" i="15" l="1"/>
  <c r="C12" i="15" l="1"/>
  <c r="AH9" i="13"/>
  <c r="AH8" i="13"/>
  <c r="AH7" i="13"/>
  <c r="AH6" i="13"/>
  <c r="AH5" i="13"/>
  <c r="N12" i="15"/>
  <c r="M12" i="15"/>
  <c r="L12" i="15"/>
  <c r="K12" i="15"/>
  <c r="J12" i="15"/>
  <c r="H12" i="15"/>
  <c r="G12" i="15"/>
  <c r="F12" i="15"/>
  <c r="E12" i="15"/>
  <c r="D12" i="15"/>
  <c r="W9" i="12" l="1"/>
  <c r="W8" i="12"/>
  <c r="W7" i="12"/>
  <c r="W6" i="12"/>
  <c r="W5" i="12"/>
  <c r="AS12" i="14"/>
  <c r="AO12" i="14"/>
  <c r="AK12" i="14"/>
  <c r="AG12" i="14"/>
  <c r="AC12" i="14"/>
  <c r="Y12" i="14"/>
  <c r="U12" i="14"/>
  <c r="Q12" i="14"/>
  <c r="M12" i="14"/>
  <c r="J12" i="14"/>
  <c r="G12" i="14"/>
  <c r="D12" i="14"/>
  <c r="C5" i="13" l="1"/>
  <c r="AG12" i="13"/>
  <c r="AD12" i="13"/>
  <c r="AA12" i="13"/>
  <c r="X12" i="13"/>
  <c r="U12" i="13"/>
  <c r="R12" i="13"/>
  <c r="O12" i="13"/>
  <c r="L12" i="13"/>
  <c r="I12" i="13"/>
  <c r="G12" i="13"/>
  <c r="E12" i="13"/>
  <c r="C12" i="13"/>
  <c r="O9" i="11"/>
  <c r="O8" i="11"/>
  <c r="O7" i="11"/>
  <c r="O6" i="11"/>
  <c r="O5" i="11"/>
  <c r="Q7" i="11"/>
  <c r="Q8" i="11"/>
  <c r="Q9" i="11"/>
  <c r="Q5" i="11"/>
  <c r="V12" i="12"/>
  <c r="T12" i="12"/>
  <c r="R12" i="12"/>
  <c r="P12" i="12"/>
  <c r="N12" i="12"/>
  <c r="L12" i="12"/>
  <c r="J12" i="12"/>
  <c r="H12" i="12"/>
  <c r="F12" i="12"/>
  <c r="E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  <c r="N12" i="10"/>
  <c r="M12" i="10"/>
  <c r="L12" i="10"/>
  <c r="K12" i="10"/>
  <c r="J12" i="10"/>
  <c r="I12" i="10"/>
  <c r="H12" i="10"/>
  <c r="G12" i="10"/>
  <c r="F12" i="10"/>
  <c r="E12" i="10"/>
  <c r="D12" i="10"/>
  <c r="C12" i="10"/>
  <c r="J12" i="9"/>
  <c r="I12" i="9"/>
  <c r="G12" i="9"/>
  <c r="C12" i="9"/>
  <c r="D12" i="9"/>
  <c r="E12" i="9"/>
  <c r="F12" i="9"/>
  <c r="H12" i="9"/>
  <c r="K12" i="9"/>
  <c r="L12" i="9"/>
  <c r="M12" i="9"/>
  <c r="N12" i="9"/>
  <c r="N8" i="8"/>
  <c r="M8" i="8"/>
  <c r="L8" i="8"/>
  <c r="K8" i="8"/>
  <c r="J8" i="8"/>
  <c r="I8" i="8"/>
  <c r="H8" i="8"/>
  <c r="G8" i="8"/>
  <c r="F8" i="8"/>
  <c r="E8" i="8"/>
  <c r="D8" i="8"/>
  <c r="C8" i="8"/>
  <c r="N8" i="7"/>
  <c r="M8" i="7"/>
  <c r="L8" i="7"/>
  <c r="K8" i="7"/>
  <c r="J8" i="7"/>
  <c r="I8" i="7"/>
  <c r="H8" i="7"/>
  <c r="G8" i="7"/>
  <c r="F8" i="7"/>
  <c r="E8" i="7"/>
  <c r="D8" i="7"/>
  <c r="C8" i="7"/>
</calcChain>
</file>

<file path=xl/sharedStrings.xml><?xml version="1.0" encoding="utf-8"?>
<sst xmlns="http://schemas.openxmlformats.org/spreadsheetml/2006/main" count="232" uniqueCount="35">
  <si>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</si>
  <si>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</si>
  <si>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</si>
  <si>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</si>
  <si>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</si>
  <si>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</si>
  <si>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</si>
  <si>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</si>
  <si>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</si>
  <si>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</si>
  <si>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</si>
  <si>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</si>
  <si>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</si>
  <si>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</si>
  <si>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</si>
  <si>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ИТОГО</t>
  </si>
  <si>
    <t>Прочие потребители, кВтч</t>
  </si>
  <si>
    <t>Население, кВтч</t>
  </si>
  <si>
    <t>Филиал ОАО "МРСК Центра" - "Тамбовэнерго"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</si>
  <si>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</si>
  <si>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2016 год</t>
  </si>
  <si>
    <t>Филиал ПАО "МРСК Центра" - "Тамбовэнерго"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</si>
  <si>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2017 год</t>
  </si>
  <si>
    <t>ВН1</t>
  </si>
  <si>
    <t>СН1</t>
  </si>
  <si>
    <t>СН2</t>
  </si>
  <si>
    <t>НН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</si>
  <si>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</si>
  <si>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</si>
  <si>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</si>
  <si>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2021 год</t>
  </si>
  <si>
    <t>Филиал ПАО "Россети Центр" - "Тамбовэнерго"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</si>
  <si>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</si>
  <si>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</si>
  <si>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Тамбовской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</si>
</sst>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3" xfId="1" applyFont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18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9956736</v>
      </c>
      <c r="D5" s="3">
        <v>8703409</v>
      </c>
      <c r="E5" s="3">
        <v>9531960</v>
      </c>
      <c r="F5" s="3">
        <v>8532862</v>
      </c>
      <c r="G5" s="3">
        <v>9210799</v>
      </c>
      <c r="H5" s="3">
        <v>9665660</v>
      </c>
      <c r="I5" s="3">
        <v>10554630</v>
      </c>
      <c r="J5" s="3">
        <v>10606348</v>
      </c>
      <c r="K5" s="3">
        <v>9301772</v>
      </c>
      <c r="L5" s="3">
        <v>8592602</v>
      </c>
      <c r="M5" s="3">
        <v>9224650</v>
      </c>
      <c r="N5" s="3">
        <v>9749091</v>
      </c>
    </row>
    <row r="6" spans="1:14" ht="22.5" customHeight="1" x14ac:dyDescent="0.25">
      <c r="A6" s="26"/>
      <c r="B6" s="22" t="s">
        <v>17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2.5" customHeight="1" x14ac:dyDescent="0.25">
      <c r="A7" s="26"/>
      <c r="B7" s="4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2.5" customHeight="1" x14ac:dyDescent="0.25">
      <c r="A8" s="27" t="s">
        <v>15</v>
      </c>
      <c r="B8" s="28"/>
      <c r="C8" s="9">
        <f t="shared" ref="C8:N8" si="0">SUM(C5:C5,C7)</f>
        <v>9956736</v>
      </c>
      <c r="D8" s="9">
        <f t="shared" si="0"/>
        <v>8703409</v>
      </c>
      <c r="E8" s="9">
        <f t="shared" si="0"/>
        <v>9531960</v>
      </c>
      <c r="F8" s="9">
        <f t="shared" si="0"/>
        <v>8532862</v>
      </c>
      <c r="G8" s="9">
        <f t="shared" si="0"/>
        <v>9210799</v>
      </c>
      <c r="H8" s="9">
        <f t="shared" si="0"/>
        <v>9665660</v>
      </c>
      <c r="I8" s="9">
        <f t="shared" si="0"/>
        <v>10554630</v>
      </c>
      <c r="J8" s="9">
        <f t="shared" si="0"/>
        <v>10606348</v>
      </c>
      <c r="K8" s="9">
        <f t="shared" si="0"/>
        <v>9301772</v>
      </c>
      <c r="L8" s="9">
        <f t="shared" si="0"/>
        <v>8592602</v>
      </c>
      <c r="M8" s="9">
        <f t="shared" si="0"/>
        <v>9224650</v>
      </c>
      <c r="N8" s="9">
        <f t="shared" si="0"/>
        <v>9749091</v>
      </c>
    </row>
    <row r="10" spans="1:14" ht="22.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5">
    <mergeCell ref="A2:N2"/>
    <mergeCell ref="B4:N4"/>
    <mergeCell ref="A4:A7"/>
    <mergeCell ref="B6:N6"/>
    <mergeCell ref="A8:B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topLeftCell="E1" zoomScale="85" zoomScaleNormal="85" workbookViewId="0">
      <selection activeCell="W13" sqref="W1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6384" width="9.140625" style="1"/>
  </cols>
  <sheetData>
    <row r="2" spans="1:14" ht="42.7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31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13039250</v>
      </c>
      <c r="D5" s="3">
        <v>11247388</v>
      </c>
      <c r="E5" s="3">
        <v>12307423</v>
      </c>
      <c r="F5" s="3">
        <v>10146109</v>
      </c>
      <c r="G5" s="3">
        <v>9334420.2800000012</v>
      </c>
      <c r="H5" s="3">
        <v>9026426</v>
      </c>
      <c r="I5" s="3">
        <v>9215825</v>
      </c>
      <c r="J5" s="3">
        <v>10215512</v>
      </c>
      <c r="K5" s="3">
        <v>10683807</v>
      </c>
      <c r="L5" s="3">
        <v>9832075.4000000004</v>
      </c>
      <c r="M5" s="3">
        <v>11216316</v>
      </c>
      <c r="N5" s="3">
        <v>11724082</v>
      </c>
    </row>
    <row r="6" spans="1:14" ht="22.5" customHeight="1" x14ac:dyDescent="0.25">
      <c r="A6" s="26"/>
      <c r="B6" s="5" t="s">
        <v>23</v>
      </c>
      <c r="C6" s="1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22.5" customHeight="1" x14ac:dyDescent="0.25">
      <c r="A7" s="26"/>
      <c r="B7" s="5" t="s">
        <v>24</v>
      </c>
      <c r="C7" s="19">
        <v>937024.99999999988</v>
      </c>
      <c r="D7" s="3">
        <v>846554</v>
      </c>
      <c r="E7" s="3">
        <v>793479</v>
      </c>
      <c r="F7" s="3">
        <v>421135</v>
      </c>
      <c r="G7" s="3">
        <v>387444.2</v>
      </c>
      <c r="H7" s="3">
        <v>301374</v>
      </c>
      <c r="I7" s="3">
        <v>237656</v>
      </c>
      <c r="J7" s="3">
        <v>269156</v>
      </c>
      <c r="K7" s="3">
        <v>250482.99999999997</v>
      </c>
      <c r="L7" s="3">
        <v>312857</v>
      </c>
      <c r="M7" s="3">
        <v>543012</v>
      </c>
      <c r="N7" s="3">
        <v>768239</v>
      </c>
    </row>
    <row r="8" spans="1:14" ht="22.5" customHeight="1" x14ac:dyDescent="0.25">
      <c r="A8" s="26"/>
      <c r="B8" s="5" t="s">
        <v>25</v>
      </c>
      <c r="C8" s="19">
        <v>707779</v>
      </c>
      <c r="D8" s="3">
        <v>609376</v>
      </c>
      <c r="E8" s="3">
        <v>593963</v>
      </c>
      <c r="F8" s="3">
        <v>259623</v>
      </c>
      <c r="G8" s="3">
        <v>238853.16</v>
      </c>
      <c r="H8" s="3">
        <v>197709</v>
      </c>
      <c r="I8" s="3">
        <v>191858.99999999997</v>
      </c>
      <c r="J8" s="3">
        <v>150645</v>
      </c>
      <c r="K8" s="3">
        <v>157216</v>
      </c>
      <c r="L8" s="3">
        <v>334063.00000000006</v>
      </c>
      <c r="M8" s="3">
        <v>584271.99999999988</v>
      </c>
      <c r="N8" s="3">
        <v>702592</v>
      </c>
    </row>
    <row r="9" spans="1:14" ht="22.5" customHeight="1" x14ac:dyDescent="0.25">
      <c r="A9" s="26"/>
      <c r="B9" s="5" t="s">
        <v>26</v>
      </c>
      <c r="C9" s="19">
        <v>142627</v>
      </c>
      <c r="D9" s="3">
        <v>118302</v>
      </c>
      <c r="E9" s="3">
        <v>7666</v>
      </c>
      <c r="F9" s="3">
        <v>4796</v>
      </c>
      <c r="G9" s="3">
        <v>4412.3200000000006</v>
      </c>
      <c r="H9" s="3">
        <v>4470</v>
      </c>
      <c r="I9" s="3">
        <v>5321</v>
      </c>
      <c r="J9" s="3">
        <v>4168</v>
      </c>
      <c r="K9" s="3">
        <v>4950</v>
      </c>
      <c r="L9" s="3">
        <v>7295.9999999999991</v>
      </c>
      <c r="M9" s="3">
        <v>8739</v>
      </c>
      <c r="N9" s="3">
        <v>8922</v>
      </c>
    </row>
    <row r="10" spans="1:14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7" t="s">
        <v>15</v>
      </c>
      <c r="B12" s="28"/>
      <c r="C12" s="9">
        <f>SUM(C5:C9,C11)</f>
        <v>14826681</v>
      </c>
      <c r="D12" s="9">
        <f t="shared" ref="D12:N12" si="0">SUM(D5:D9,D11)</f>
        <v>12821620</v>
      </c>
      <c r="E12" s="9">
        <f t="shared" si="0"/>
        <v>13702531</v>
      </c>
      <c r="F12" s="9">
        <f t="shared" si="0"/>
        <v>10831663</v>
      </c>
      <c r="G12" s="9">
        <f t="shared" si="0"/>
        <v>9965129.9600000009</v>
      </c>
      <c r="H12" s="9">
        <f t="shared" si="0"/>
        <v>9529979</v>
      </c>
      <c r="I12" s="9">
        <f>SUM(I5:I9,I11)</f>
        <v>9650661</v>
      </c>
      <c r="J12" s="9">
        <f t="shared" si="0"/>
        <v>10639481</v>
      </c>
      <c r="K12" s="9">
        <f t="shared" si="0"/>
        <v>11096456</v>
      </c>
      <c r="L12" s="9">
        <f t="shared" si="0"/>
        <v>10486291.4</v>
      </c>
      <c r="M12" s="9">
        <f t="shared" si="0"/>
        <v>12352339</v>
      </c>
      <c r="N12" s="9">
        <f t="shared" si="0"/>
        <v>13203835</v>
      </c>
    </row>
    <row r="14" spans="1:14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zoomScale="70" zoomScaleNormal="7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9834941</v>
      </c>
      <c r="D5" s="3">
        <v>9001137</v>
      </c>
      <c r="E5" s="3">
        <v>9095574</v>
      </c>
      <c r="F5" s="3">
        <v>9744152</v>
      </c>
      <c r="G5" s="3">
        <v>10383946</v>
      </c>
      <c r="H5" s="3">
        <v>10428598</v>
      </c>
      <c r="I5" s="3">
        <v>11514580</v>
      </c>
      <c r="J5" s="3">
        <v>11252667</v>
      </c>
      <c r="K5" s="3">
        <v>10105939</v>
      </c>
      <c r="L5" s="3">
        <v>9897401</v>
      </c>
      <c r="M5" s="3">
        <v>9398729</v>
      </c>
      <c r="N5" s="3">
        <v>9711071</v>
      </c>
    </row>
    <row r="6" spans="1:14" ht="22.5" customHeight="1" x14ac:dyDescent="0.25">
      <c r="A6" s="26"/>
      <c r="B6" s="22" t="s">
        <v>17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2.5" customHeight="1" x14ac:dyDescent="0.25">
      <c r="A7" s="26"/>
      <c r="B7" s="4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2.5" customHeight="1" x14ac:dyDescent="0.25">
      <c r="A8" s="27" t="s">
        <v>15</v>
      </c>
      <c r="B8" s="28"/>
      <c r="C8" s="9">
        <f t="shared" ref="C8:N8" si="0">SUM(C5:C5,C7)</f>
        <v>9834941</v>
      </c>
      <c r="D8" s="9">
        <f t="shared" si="0"/>
        <v>9001137</v>
      </c>
      <c r="E8" s="9">
        <f t="shared" si="0"/>
        <v>9095574</v>
      </c>
      <c r="F8" s="9">
        <f t="shared" si="0"/>
        <v>9744152</v>
      </c>
      <c r="G8" s="9">
        <f t="shared" si="0"/>
        <v>10383946</v>
      </c>
      <c r="H8" s="9">
        <f t="shared" si="0"/>
        <v>10428598</v>
      </c>
      <c r="I8" s="9">
        <f t="shared" si="0"/>
        <v>11514580</v>
      </c>
      <c r="J8" s="9">
        <f t="shared" si="0"/>
        <v>11252667</v>
      </c>
      <c r="K8" s="9">
        <f t="shared" si="0"/>
        <v>10105939</v>
      </c>
      <c r="L8" s="9">
        <f t="shared" si="0"/>
        <v>9897401</v>
      </c>
      <c r="M8" s="9">
        <f t="shared" si="0"/>
        <v>9398729</v>
      </c>
      <c r="N8" s="9">
        <f t="shared" si="0"/>
        <v>9711071</v>
      </c>
    </row>
    <row r="10" spans="1:14" ht="22.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5">
    <mergeCell ref="A2:N2"/>
    <mergeCell ref="A4:A7"/>
    <mergeCell ref="B4:N4"/>
    <mergeCell ref="B6:N6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opLeftCell="B1" zoomScale="70" zoomScaleNormal="70" workbookViewId="0">
      <selection activeCell="L15" sqref="L1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11463448.000000002</v>
      </c>
      <c r="D5" s="3">
        <v>10572820</v>
      </c>
      <c r="E5" s="3">
        <v>10613058</v>
      </c>
      <c r="F5" s="3">
        <v>9872284</v>
      </c>
      <c r="G5" s="3">
        <v>11002275</v>
      </c>
      <c r="H5" s="3">
        <v>11974272</v>
      </c>
      <c r="I5" s="3">
        <v>11975867</v>
      </c>
      <c r="J5" s="3">
        <v>10458985</v>
      </c>
      <c r="K5" s="3">
        <v>9423997</v>
      </c>
      <c r="L5" s="3">
        <v>10707018</v>
      </c>
      <c r="M5" s="3">
        <v>10533342</v>
      </c>
      <c r="N5" s="3">
        <v>11184442</v>
      </c>
    </row>
    <row r="6" spans="1:14" ht="22.5" customHeight="1" x14ac:dyDescent="0.25">
      <c r="A6" s="26"/>
      <c r="B6" s="5" t="s">
        <v>23</v>
      </c>
      <c r="C6" s="3">
        <v>2235475.9999999977</v>
      </c>
      <c r="D6" s="3">
        <v>1820388.0000000007</v>
      </c>
      <c r="E6" s="3">
        <v>1959627.9999999991</v>
      </c>
      <c r="F6" s="3">
        <v>1286433.9999999991</v>
      </c>
      <c r="G6" s="3">
        <v>936513</v>
      </c>
      <c r="H6" s="3">
        <v>802877.00000000058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</row>
    <row r="7" spans="1:14" ht="22.5" customHeight="1" x14ac:dyDescent="0.25">
      <c r="A7" s="26"/>
      <c r="B7" s="5" t="s">
        <v>24</v>
      </c>
      <c r="C7" s="3">
        <v>677797.0000000007</v>
      </c>
      <c r="D7" s="3">
        <v>554151.99999999988</v>
      </c>
      <c r="E7" s="3">
        <v>571975.00000000047</v>
      </c>
      <c r="F7" s="3">
        <v>471248</v>
      </c>
      <c r="G7" s="3">
        <v>311871</v>
      </c>
      <c r="H7" s="3">
        <v>259072.99999999988</v>
      </c>
      <c r="I7" s="3">
        <v>280645.00000000006</v>
      </c>
      <c r="J7" s="3">
        <v>301928.99999999977</v>
      </c>
      <c r="K7" s="3">
        <v>301965.99999999977</v>
      </c>
      <c r="L7" s="3">
        <v>478432.00000000035</v>
      </c>
      <c r="M7" s="3">
        <v>596315.00000000081</v>
      </c>
      <c r="N7" s="3">
        <v>672772</v>
      </c>
    </row>
    <row r="8" spans="1:14" ht="22.5" customHeight="1" x14ac:dyDescent="0.25">
      <c r="A8" s="26"/>
      <c r="B8" s="5" t="s">
        <v>25</v>
      </c>
      <c r="C8" s="3">
        <v>920394.00000000012</v>
      </c>
      <c r="D8" s="3">
        <v>769058</v>
      </c>
      <c r="E8" s="3">
        <v>643113</v>
      </c>
      <c r="F8" s="3">
        <v>415394</v>
      </c>
      <c r="G8" s="3">
        <v>253826</v>
      </c>
      <c r="H8" s="3">
        <v>209482.99999999985</v>
      </c>
      <c r="I8" s="3">
        <v>122756.00000000001</v>
      </c>
      <c r="J8" s="3">
        <v>105972.99999999999</v>
      </c>
      <c r="K8" s="3">
        <v>124258</v>
      </c>
      <c r="L8" s="3">
        <v>329872</v>
      </c>
      <c r="M8" s="3">
        <v>472429.00000000017</v>
      </c>
      <c r="N8" s="3">
        <v>519389.99999999988</v>
      </c>
    </row>
    <row r="9" spans="1:14" ht="22.5" customHeight="1" x14ac:dyDescent="0.25">
      <c r="A9" s="26"/>
      <c r="B9" s="5" t="s">
        <v>26</v>
      </c>
      <c r="C9" s="3">
        <v>8394</v>
      </c>
      <c r="D9" s="3">
        <v>6837</v>
      </c>
      <c r="E9" s="3">
        <v>5511</v>
      </c>
      <c r="F9" s="3">
        <v>5347</v>
      </c>
      <c r="G9" s="3">
        <v>3400</v>
      </c>
      <c r="H9" s="3">
        <v>3505</v>
      </c>
      <c r="I9" s="3">
        <v>3702</v>
      </c>
      <c r="J9" s="3">
        <v>4780</v>
      </c>
      <c r="K9" s="3">
        <v>4027</v>
      </c>
      <c r="L9" s="3">
        <v>6167</v>
      </c>
      <c r="M9" s="3">
        <v>7002</v>
      </c>
      <c r="N9" s="3">
        <v>7398</v>
      </c>
    </row>
    <row r="10" spans="1:14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6"/>
      <c r="B11" s="4"/>
      <c r="C11" s="3">
        <v>838</v>
      </c>
      <c r="D11" s="3">
        <v>878</v>
      </c>
      <c r="E11" s="3">
        <v>856</v>
      </c>
      <c r="F11" s="3">
        <v>1044</v>
      </c>
      <c r="G11" s="3">
        <v>663</v>
      </c>
      <c r="H11" s="3">
        <v>738</v>
      </c>
      <c r="I11" s="3">
        <v>747</v>
      </c>
      <c r="J11" s="3">
        <v>746</v>
      </c>
      <c r="K11" s="3">
        <v>601</v>
      </c>
      <c r="L11" s="3">
        <v>835</v>
      </c>
      <c r="M11" s="3">
        <v>855</v>
      </c>
      <c r="N11" s="3">
        <v>862</v>
      </c>
    </row>
    <row r="12" spans="1:14" ht="22.5" customHeight="1" x14ac:dyDescent="0.25">
      <c r="A12" s="27" t="s">
        <v>15</v>
      </c>
      <c r="B12" s="28"/>
      <c r="C12" s="9">
        <f>SUM(C5:C9,C11)</f>
        <v>15306347</v>
      </c>
      <c r="D12" s="9">
        <f t="shared" ref="D12:N12" si="0">SUM(D5:D9,D11)</f>
        <v>13724133</v>
      </c>
      <c r="E12" s="9">
        <f t="shared" si="0"/>
        <v>13794141</v>
      </c>
      <c r="F12" s="9">
        <f t="shared" si="0"/>
        <v>12051751</v>
      </c>
      <c r="G12" s="9">
        <f t="shared" ref="G12" si="1">SUM(G5:G9,G11)</f>
        <v>12508548</v>
      </c>
      <c r="H12" s="9">
        <f t="shared" si="0"/>
        <v>13249948</v>
      </c>
      <c r="I12" s="9">
        <f t="shared" ref="I12:J12" si="2">SUM(I5:I9,I11)</f>
        <v>12383717</v>
      </c>
      <c r="J12" s="9">
        <f t="shared" si="2"/>
        <v>10872413</v>
      </c>
      <c r="K12" s="9">
        <f t="shared" si="0"/>
        <v>9854849</v>
      </c>
      <c r="L12" s="9">
        <f t="shared" si="0"/>
        <v>11522324</v>
      </c>
      <c r="M12" s="9">
        <f t="shared" si="0"/>
        <v>11609943</v>
      </c>
      <c r="N12" s="9">
        <f t="shared" si="0"/>
        <v>12384864</v>
      </c>
    </row>
    <row r="14" spans="1:14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21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11225784</v>
      </c>
      <c r="D5" s="3">
        <v>10528407</v>
      </c>
      <c r="E5" s="3">
        <v>11729137</v>
      </c>
      <c r="F5" s="3">
        <v>11205735</v>
      </c>
      <c r="G5" s="3">
        <v>11964474</v>
      </c>
      <c r="H5" s="3">
        <v>11467707</v>
      </c>
      <c r="I5" s="3">
        <v>11813811</v>
      </c>
      <c r="J5" s="3">
        <v>11518886</v>
      </c>
      <c r="K5" s="3">
        <v>11152185</v>
      </c>
      <c r="L5" s="3">
        <v>10948431.6319844</v>
      </c>
      <c r="M5" s="3">
        <v>11726933</v>
      </c>
      <c r="N5" s="3">
        <v>13442087</v>
      </c>
    </row>
    <row r="6" spans="1:14" ht="22.5" customHeight="1" x14ac:dyDescent="0.25">
      <c r="A6" s="26"/>
      <c r="B6" s="5" t="s">
        <v>23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22.5" customHeight="1" x14ac:dyDescent="0.25">
      <c r="A7" s="26"/>
      <c r="B7" s="5" t="s">
        <v>24</v>
      </c>
      <c r="C7" s="3">
        <v>688178.99999999953</v>
      </c>
      <c r="D7" s="3">
        <v>636632</v>
      </c>
      <c r="E7" s="3">
        <v>748535.00000000047</v>
      </c>
      <c r="F7" s="3">
        <v>466167.99999999994</v>
      </c>
      <c r="G7" s="3">
        <v>292301</v>
      </c>
      <c r="H7" s="3">
        <v>287244</v>
      </c>
      <c r="I7" s="3">
        <v>319477</v>
      </c>
      <c r="J7" s="3">
        <v>322627</v>
      </c>
      <c r="K7" s="3">
        <v>279431</v>
      </c>
      <c r="L7" s="3">
        <v>528485</v>
      </c>
      <c r="M7" s="3">
        <v>691166</v>
      </c>
      <c r="N7" s="3">
        <v>739953</v>
      </c>
    </row>
    <row r="8" spans="1:14" ht="22.5" customHeight="1" x14ac:dyDescent="0.25">
      <c r="A8" s="26"/>
      <c r="B8" s="5" t="s">
        <v>25</v>
      </c>
      <c r="C8" s="3">
        <v>867559.99999999977</v>
      </c>
      <c r="D8" s="3">
        <v>757202</v>
      </c>
      <c r="E8" s="3">
        <v>847635.99999999977</v>
      </c>
      <c r="F8" s="3">
        <v>462288.00000000006</v>
      </c>
      <c r="G8" s="3">
        <v>230993</v>
      </c>
      <c r="H8" s="3">
        <v>220522</v>
      </c>
      <c r="I8" s="3">
        <v>253094</v>
      </c>
      <c r="J8" s="3">
        <v>217863</v>
      </c>
      <c r="K8" s="3">
        <v>155743</v>
      </c>
      <c r="L8" s="3">
        <v>401119</v>
      </c>
      <c r="M8" s="3">
        <v>681929</v>
      </c>
      <c r="N8" s="3">
        <v>853412</v>
      </c>
    </row>
    <row r="9" spans="1:14" ht="22.5" customHeight="1" x14ac:dyDescent="0.25">
      <c r="A9" s="26"/>
      <c r="B9" s="5" t="s">
        <v>26</v>
      </c>
      <c r="C9" s="3">
        <v>7512</v>
      </c>
      <c r="D9" s="3">
        <v>6197</v>
      </c>
      <c r="E9" s="3">
        <v>7041</v>
      </c>
      <c r="F9" s="3">
        <v>6797</v>
      </c>
      <c r="G9" s="3">
        <v>3243</v>
      </c>
      <c r="H9" s="3">
        <v>2506</v>
      </c>
      <c r="I9" s="3">
        <v>2658</v>
      </c>
      <c r="J9" s="3">
        <v>3097</v>
      </c>
      <c r="K9" s="3">
        <v>2497</v>
      </c>
      <c r="L9" s="3">
        <v>3834</v>
      </c>
      <c r="M9" s="3">
        <v>6066</v>
      </c>
      <c r="N9" s="3">
        <v>7938</v>
      </c>
    </row>
    <row r="10" spans="1:14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6"/>
      <c r="B11" s="4"/>
      <c r="C11" s="3">
        <v>989</v>
      </c>
      <c r="D11" s="3">
        <v>792</v>
      </c>
      <c r="E11" s="3">
        <v>814</v>
      </c>
      <c r="F11" s="3">
        <v>792</v>
      </c>
      <c r="G11" s="3">
        <v>361</v>
      </c>
      <c r="H11" s="3">
        <v>352</v>
      </c>
      <c r="I11" s="3">
        <v>340</v>
      </c>
      <c r="J11" s="3">
        <v>315</v>
      </c>
      <c r="K11" s="3">
        <v>483</v>
      </c>
      <c r="L11" s="3">
        <v>574</v>
      </c>
      <c r="M11" s="3">
        <v>2392</v>
      </c>
      <c r="N11" s="3">
        <v>3645</v>
      </c>
    </row>
    <row r="12" spans="1:14" ht="22.5" customHeight="1" x14ac:dyDescent="0.25">
      <c r="A12" s="27" t="s">
        <v>15</v>
      </c>
      <c r="B12" s="28"/>
      <c r="C12" s="9">
        <f>SUM(C5:C9,C11)</f>
        <v>12790024</v>
      </c>
      <c r="D12" s="9">
        <f t="shared" ref="D12:N12" si="0">SUM(D5:D9,D11)</f>
        <v>11929230</v>
      </c>
      <c r="E12" s="9">
        <f t="shared" si="0"/>
        <v>13333163</v>
      </c>
      <c r="F12" s="9">
        <f t="shared" si="0"/>
        <v>12141780</v>
      </c>
      <c r="G12" s="9">
        <f t="shared" si="0"/>
        <v>12491372</v>
      </c>
      <c r="H12" s="9">
        <f t="shared" si="0"/>
        <v>11978331</v>
      </c>
      <c r="I12" s="9">
        <f t="shared" si="0"/>
        <v>12389380</v>
      </c>
      <c r="J12" s="9">
        <f t="shared" si="0"/>
        <v>12062788</v>
      </c>
      <c r="K12" s="9">
        <f t="shared" si="0"/>
        <v>11590339</v>
      </c>
      <c r="L12" s="9">
        <f t="shared" si="0"/>
        <v>11882443.6319844</v>
      </c>
      <c r="M12" s="9">
        <f t="shared" si="0"/>
        <v>13108486</v>
      </c>
      <c r="N12" s="9">
        <f t="shared" si="0"/>
        <v>15047035</v>
      </c>
    </row>
    <row r="14" spans="1:14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zoomScale="75" zoomScaleNormal="75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5" width="9.140625" style="16"/>
    <col min="16" max="16" width="9.140625" style="1"/>
    <col min="17" max="17" width="11.5703125" style="14" bestFit="1" customWidth="1"/>
    <col min="18" max="16384" width="9.140625" style="1"/>
  </cols>
  <sheetData>
    <row r="2" spans="1:17" ht="42.75" customHeight="1" x14ac:dyDescent="0.25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7"/>
      <c r="Q3" s="15"/>
    </row>
    <row r="4" spans="1:17" ht="22.5" customHeight="1" x14ac:dyDescent="0.25">
      <c r="A4" s="25" t="s">
        <v>21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7" ht="22.5" customHeight="1" x14ac:dyDescent="0.25">
      <c r="A5" s="26"/>
      <c r="B5" s="5" t="s">
        <v>14</v>
      </c>
      <c r="C5" s="3">
        <v>13355806</v>
      </c>
      <c r="D5" s="3">
        <v>11234026</v>
      </c>
      <c r="E5" s="3">
        <v>12210768</v>
      </c>
      <c r="F5" s="3">
        <v>10928377</v>
      </c>
      <c r="G5" s="3">
        <v>11497005</v>
      </c>
      <c r="H5" s="3">
        <v>10817652</v>
      </c>
      <c r="I5" s="3">
        <v>12136844</v>
      </c>
      <c r="J5" s="3">
        <v>12182048</v>
      </c>
      <c r="K5" s="3">
        <v>11371618</v>
      </c>
      <c r="L5" s="3">
        <v>11808171</v>
      </c>
      <c r="M5" s="3">
        <v>11370279</v>
      </c>
      <c r="N5" s="3">
        <v>12264201</v>
      </c>
      <c r="O5" s="16">
        <f>N5/M5</f>
        <v>1.0786191790016761</v>
      </c>
      <c r="Q5" s="12">
        <f>AVERAGE(C5:N5)</f>
        <v>11764732.916666666</v>
      </c>
    </row>
    <row r="6" spans="1:17" ht="22.5" customHeight="1" x14ac:dyDescent="0.25">
      <c r="A6" s="26"/>
      <c r="B6" s="5" t="s">
        <v>23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16" t="e">
        <f t="shared" ref="O6:O9" si="0">N6/M6</f>
        <v>#DIV/0!</v>
      </c>
      <c r="Q6" s="12"/>
    </row>
    <row r="7" spans="1:17" ht="22.5" customHeight="1" x14ac:dyDescent="0.25">
      <c r="A7" s="26"/>
      <c r="B7" s="5" t="s">
        <v>24</v>
      </c>
      <c r="C7" s="3">
        <v>766326</v>
      </c>
      <c r="D7" s="3">
        <v>626821</v>
      </c>
      <c r="E7" s="3">
        <v>716229</v>
      </c>
      <c r="F7" s="3">
        <v>435553</v>
      </c>
      <c r="G7" s="3">
        <v>322371</v>
      </c>
      <c r="H7" s="3">
        <v>268507</v>
      </c>
      <c r="I7" s="3">
        <v>270797</v>
      </c>
      <c r="J7" s="3">
        <v>322108</v>
      </c>
      <c r="K7" s="3">
        <v>670066</v>
      </c>
      <c r="L7" s="3">
        <v>441350</v>
      </c>
      <c r="M7" s="3">
        <v>604553</v>
      </c>
      <c r="N7" s="3">
        <v>658553</v>
      </c>
      <c r="O7" s="16">
        <f t="shared" si="0"/>
        <v>1.0893221934222475</v>
      </c>
      <c r="Q7" s="12">
        <f t="shared" ref="Q7:Q9" si="1">AVERAGE(C7:N7)</f>
        <v>508602.83333333331</v>
      </c>
    </row>
    <row r="8" spans="1:17" ht="22.5" customHeight="1" x14ac:dyDescent="0.25">
      <c r="A8" s="26"/>
      <c r="B8" s="5" t="s">
        <v>25</v>
      </c>
      <c r="C8" s="3">
        <v>890091</v>
      </c>
      <c r="D8" s="3">
        <v>719221</v>
      </c>
      <c r="E8" s="3">
        <v>724989</v>
      </c>
      <c r="F8" s="3">
        <v>385533</v>
      </c>
      <c r="G8" s="3">
        <v>189085</v>
      </c>
      <c r="H8" s="3">
        <v>206691</v>
      </c>
      <c r="I8" s="3">
        <v>253587</v>
      </c>
      <c r="J8" s="3">
        <v>249420</v>
      </c>
      <c r="K8" s="3">
        <v>284244</v>
      </c>
      <c r="L8" s="3">
        <v>430837</v>
      </c>
      <c r="M8" s="3">
        <v>673193</v>
      </c>
      <c r="N8" s="3">
        <v>713804</v>
      </c>
      <c r="O8" s="16">
        <f t="shared" si="0"/>
        <v>1.0603259392180251</v>
      </c>
      <c r="Q8" s="12">
        <f t="shared" si="1"/>
        <v>476724.58333333331</v>
      </c>
    </row>
    <row r="9" spans="1:17" ht="22.5" customHeight="1" x14ac:dyDescent="0.25">
      <c r="A9" s="26"/>
      <c r="B9" s="5" t="s">
        <v>26</v>
      </c>
      <c r="C9" s="3">
        <v>8955</v>
      </c>
      <c r="D9" s="3">
        <v>7415</v>
      </c>
      <c r="E9" s="3">
        <v>6561</v>
      </c>
      <c r="F9" s="3">
        <v>4614</v>
      </c>
      <c r="G9" s="3">
        <v>3304</v>
      </c>
      <c r="H9" s="3">
        <v>2672</v>
      </c>
      <c r="I9" s="3">
        <v>3148</v>
      </c>
      <c r="J9" s="3">
        <v>3020</v>
      </c>
      <c r="K9" s="3">
        <v>262895</v>
      </c>
      <c r="L9" s="3">
        <v>5135</v>
      </c>
      <c r="M9" s="3">
        <v>7717</v>
      </c>
      <c r="N9" s="3">
        <v>7383</v>
      </c>
      <c r="O9" s="16">
        <f t="shared" si="0"/>
        <v>0.95671893222754956</v>
      </c>
      <c r="Q9" s="12">
        <f t="shared" si="1"/>
        <v>26901.583333333332</v>
      </c>
    </row>
    <row r="10" spans="1:17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7" ht="22.5" customHeight="1" x14ac:dyDescent="0.25">
      <c r="A11" s="26"/>
      <c r="B11" s="4"/>
      <c r="C11" s="3">
        <v>3471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Q11" s="13"/>
    </row>
    <row r="12" spans="1:17" ht="22.5" customHeight="1" x14ac:dyDescent="0.25">
      <c r="A12" s="27" t="s">
        <v>15</v>
      </c>
      <c r="B12" s="28"/>
      <c r="C12" s="9">
        <f>SUM(C5:C9,C11)</f>
        <v>15024649</v>
      </c>
      <c r="D12" s="9">
        <f t="shared" ref="D12:N12" si="2">SUM(D5:D9,D11)</f>
        <v>12587483</v>
      </c>
      <c r="E12" s="9">
        <f t="shared" si="2"/>
        <v>13658547</v>
      </c>
      <c r="F12" s="9">
        <f t="shared" si="2"/>
        <v>11754077</v>
      </c>
      <c r="G12" s="9">
        <f t="shared" si="2"/>
        <v>12011765</v>
      </c>
      <c r="H12" s="9">
        <f t="shared" si="2"/>
        <v>11295522</v>
      </c>
      <c r="I12" s="9">
        <f t="shared" si="2"/>
        <v>12664376</v>
      </c>
      <c r="J12" s="9">
        <f t="shared" si="2"/>
        <v>12756596</v>
      </c>
      <c r="K12" s="9">
        <f t="shared" si="2"/>
        <v>12588823</v>
      </c>
      <c r="L12" s="9">
        <f t="shared" si="2"/>
        <v>12685493</v>
      </c>
      <c r="M12" s="9">
        <f t="shared" si="2"/>
        <v>12655742</v>
      </c>
      <c r="N12" s="9">
        <f t="shared" si="2"/>
        <v>13643941</v>
      </c>
    </row>
    <row r="14" spans="1:17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"/>
  <sheetViews>
    <sheetView topLeftCell="B1" zoomScale="75" zoomScaleNormal="75" workbookViewId="0">
      <selection activeCell="W5" sqref="W5:W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8.85546875" style="1" customWidth="1"/>
    <col min="7" max="7" width="18.85546875" style="1" hidden="1" customWidth="1"/>
    <col min="8" max="8" width="18.85546875" style="1" customWidth="1"/>
    <col min="9" max="9" width="18.85546875" style="1" hidden="1" customWidth="1"/>
    <col min="10" max="10" width="18.85546875" style="1" customWidth="1"/>
    <col min="11" max="11" width="18.85546875" style="1" hidden="1" customWidth="1"/>
    <col min="12" max="12" width="18.85546875" style="1" customWidth="1"/>
    <col min="13" max="13" width="18.85546875" style="1" hidden="1" customWidth="1"/>
    <col min="14" max="14" width="18.85546875" style="1" customWidth="1"/>
    <col min="15" max="15" width="18.85546875" style="1" hidden="1" customWidth="1"/>
    <col min="16" max="16" width="18.85546875" style="1" customWidth="1"/>
    <col min="17" max="17" width="18.85546875" style="1" hidden="1" customWidth="1"/>
    <col min="18" max="18" width="18.85546875" style="1" customWidth="1"/>
    <col min="19" max="19" width="18.85546875" style="1" hidden="1" customWidth="1"/>
    <col min="20" max="20" width="18.85546875" style="1" customWidth="1"/>
    <col min="21" max="21" width="18.85546875" style="1" hidden="1" customWidth="1"/>
    <col min="22" max="22" width="18.85546875" style="1" customWidth="1"/>
    <col min="23" max="23" width="12.7109375" style="16" bestFit="1" customWidth="1"/>
    <col min="24" max="16384" width="9.140625" style="1"/>
  </cols>
  <sheetData>
    <row r="2" spans="1:23" ht="42.7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7"/>
    </row>
    <row r="4" spans="1:23" ht="22.5" customHeight="1" x14ac:dyDescent="0.25">
      <c r="A4" s="25" t="s">
        <v>21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4"/>
    </row>
    <row r="5" spans="1:23" ht="22.5" customHeight="1" x14ac:dyDescent="0.25">
      <c r="A5" s="26"/>
      <c r="B5" s="5" t="s">
        <v>14</v>
      </c>
      <c r="C5" s="3">
        <v>12686167</v>
      </c>
      <c r="D5" s="3">
        <v>11327222</v>
      </c>
      <c r="E5" s="3">
        <v>11987151</v>
      </c>
      <c r="F5" s="3">
        <v>9978383</v>
      </c>
      <c r="G5" s="3">
        <v>1.0520322459593039</v>
      </c>
      <c r="H5" s="3">
        <v>9974714</v>
      </c>
      <c r="I5" s="3">
        <v>0.94091043710949074</v>
      </c>
      <c r="J5" s="3">
        <v>9230250</v>
      </c>
      <c r="K5" s="3">
        <v>1.1219480900291487</v>
      </c>
      <c r="L5" s="3">
        <v>10785178</v>
      </c>
      <c r="M5" s="3">
        <v>1.0037245267385821</v>
      </c>
      <c r="N5" s="3">
        <v>11246949</v>
      </c>
      <c r="O5" s="3">
        <v>0.93347341924773242</v>
      </c>
      <c r="P5" s="3">
        <v>11655353</v>
      </c>
      <c r="Q5" s="3">
        <v>1.0383896996891735</v>
      </c>
      <c r="R5" s="3">
        <v>13163640</v>
      </c>
      <c r="S5" s="3">
        <v>0.96291618744342367</v>
      </c>
      <c r="T5" s="3">
        <v>12084951</v>
      </c>
      <c r="U5" s="3">
        <v>1.0786191790016761</v>
      </c>
      <c r="V5" s="3">
        <v>13690163</v>
      </c>
      <c r="W5" s="16">
        <f>'2021'!C5/'2020'!V5</f>
        <v>0.99828000586990817</v>
      </c>
    </row>
    <row r="6" spans="1:23" ht="22.5" customHeight="1" x14ac:dyDescent="0.25">
      <c r="A6" s="26"/>
      <c r="B6" s="5" t="s">
        <v>23</v>
      </c>
      <c r="C6" s="3">
        <v>0</v>
      </c>
      <c r="D6" s="3">
        <v>0</v>
      </c>
      <c r="E6" s="3">
        <v>0</v>
      </c>
      <c r="F6" s="3">
        <v>0</v>
      </c>
      <c r="G6" s="3"/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/>
      <c r="P6" s="3">
        <v>0</v>
      </c>
      <c r="Q6" s="3"/>
      <c r="R6" s="3">
        <v>0</v>
      </c>
      <c r="S6" s="3"/>
      <c r="T6" s="3">
        <v>0</v>
      </c>
      <c r="U6" s="3">
        <v>0</v>
      </c>
      <c r="V6" s="3">
        <v>0</v>
      </c>
      <c r="W6" s="16" t="e">
        <f>'2021'!C6/'2020'!V6</f>
        <v>#DIV/0!</v>
      </c>
    </row>
    <row r="7" spans="1:23" ht="22.5" customHeight="1" x14ac:dyDescent="0.25">
      <c r="A7" s="26"/>
      <c r="B7" s="5" t="s">
        <v>24</v>
      </c>
      <c r="C7" s="3">
        <v>694549</v>
      </c>
      <c r="D7" s="3">
        <v>612840</v>
      </c>
      <c r="E7" s="3">
        <v>572634</v>
      </c>
      <c r="F7" s="3">
        <v>516835</v>
      </c>
      <c r="G7" s="3">
        <v>0.74014184266897487</v>
      </c>
      <c r="H7" s="3">
        <v>334682</v>
      </c>
      <c r="I7" s="3">
        <v>0.83291301016530639</v>
      </c>
      <c r="J7" s="3">
        <v>254998</v>
      </c>
      <c r="K7" s="3">
        <v>1.0085286417113892</v>
      </c>
      <c r="L7" s="3">
        <v>256774</v>
      </c>
      <c r="M7" s="3">
        <v>1.1894814196612222</v>
      </c>
      <c r="N7" s="3">
        <v>234024</v>
      </c>
      <c r="O7" s="3">
        <v>2.0802525860891379</v>
      </c>
      <c r="P7" s="3">
        <v>281539</v>
      </c>
      <c r="Q7" s="3">
        <v>0.65866645972187809</v>
      </c>
      <c r="R7" s="3">
        <v>378376</v>
      </c>
      <c r="S7" s="3">
        <v>1.3697813526679505</v>
      </c>
      <c r="T7" s="3">
        <v>582271</v>
      </c>
      <c r="U7" s="3">
        <v>1.0893221934222475</v>
      </c>
      <c r="V7" s="3">
        <v>636359</v>
      </c>
      <c r="W7" s="16">
        <f>'2021'!C7/'2020'!V7</f>
        <v>1.0978064268753958</v>
      </c>
    </row>
    <row r="8" spans="1:23" ht="22.5" customHeight="1" x14ac:dyDescent="0.25">
      <c r="A8" s="26"/>
      <c r="B8" s="5" t="s">
        <v>25</v>
      </c>
      <c r="C8" s="3">
        <v>780551</v>
      </c>
      <c r="D8" s="3">
        <v>656919</v>
      </c>
      <c r="E8" s="3">
        <v>586683</v>
      </c>
      <c r="F8" s="3">
        <v>434152</v>
      </c>
      <c r="G8" s="3">
        <v>0.49045088228504435</v>
      </c>
      <c r="H8" s="3">
        <v>276971</v>
      </c>
      <c r="I8" s="3">
        <v>1.0931115635825157</v>
      </c>
      <c r="J8" s="3">
        <v>159958</v>
      </c>
      <c r="K8" s="3">
        <v>1.2268894146334384</v>
      </c>
      <c r="L8" s="3">
        <v>213537</v>
      </c>
      <c r="M8" s="3">
        <v>0.98356776964118819</v>
      </c>
      <c r="N8" s="3">
        <v>196083</v>
      </c>
      <c r="O8" s="3">
        <v>1.1396199182102478</v>
      </c>
      <c r="P8" s="3">
        <v>217704</v>
      </c>
      <c r="Q8" s="3">
        <v>1.5157294437173696</v>
      </c>
      <c r="R8" s="3">
        <v>334388</v>
      </c>
      <c r="S8" s="3">
        <v>1.5625236458335752</v>
      </c>
      <c r="T8" s="3">
        <v>502418</v>
      </c>
      <c r="U8" s="3">
        <v>1.0603259392180251</v>
      </c>
      <c r="V8" s="3">
        <v>822282</v>
      </c>
      <c r="W8" s="16">
        <f>'2021'!C8/'2020'!V8</f>
        <v>0.94427215967271572</v>
      </c>
    </row>
    <row r="9" spans="1:23" ht="22.5" customHeight="1" x14ac:dyDescent="0.25">
      <c r="A9" s="26"/>
      <c r="B9" s="5" t="s">
        <v>26</v>
      </c>
      <c r="C9" s="3">
        <v>7618</v>
      </c>
      <c r="D9" s="3">
        <v>6133</v>
      </c>
      <c r="E9" s="3">
        <v>5323</v>
      </c>
      <c r="F9" s="3">
        <v>4599</v>
      </c>
      <c r="G9" s="3">
        <v>0.71608149111400088</v>
      </c>
      <c r="H9" s="3">
        <v>2970</v>
      </c>
      <c r="I9" s="3">
        <v>0.80871670702179177</v>
      </c>
      <c r="J9" s="3">
        <v>2067</v>
      </c>
      <c r="K9" s="3">
        <v>1.1781437125748504</v>
      </c>
      <c r="L9" s="3">
        <v>2573</v>
      </c>
      <c r="M9" s="3">
        <v>0.9593392630241423</v>
      </c>
      <c r="N9" s="3">
        <v>2274</v>
      </c>
      <c r="O9" s="3">
        <v>87.051324503311264</v>
      </c>
      <c r="P9" s="3">
        <v>2427</v>
      </c>
      <c r="Q9" s="3">
        <v>1.9532512980467487E-2</v>
      </c>
      <c r="R9" s="3">
        <v>3512</v>
      </c>
      <c r="S9" s="3">
        <v>1.5028237585199611</v>
      </c>
      <c r="T9" s="3">
        <v>5109</v>
      </c>
      <c r="U9" s="3">
        <v>0.95671893222754956</v>
      </c>
      <c r="V9" s="3">
        <v>5560</v>
      </c>
      <c r="W9" s="16">
        <f>'2021'!C9/'2020'!V9</f>
        <v>0.9361510791366906</v>
      </c>
    </row>
    <row r="10" spans="1:23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</row>
    <row r="11" spans="1:23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3" ht="22.5" customHeight="1" x14ac:dyDescent="0.25">
      <c r="A12" s="27" t="s">
        <v>15</v>
      </c>
      <c r="B12" s="28"/>
      <c r="C12" s="9">
        <f>SUM(C5:C9,C11)</f>
        <v>14168885</v>
      </c>
      <c r="D12" s="9">
        <f t="shared" ref="D12:V12" si="0">SUM(D5:D9,D11)</f>
        <v>12603114</v>
      </c>
      <c r="E12" s="9">
        <f t="shared" si="0"/>
        <v>13151791</v>
      </c>
      <c r="F12" s="9">
        <f t="shared" si="0"/>
        <v>10933969</v>
      </c>
      <c r="G12" s="9"/>
      <c r="H12" s="9">
        <f t="shared" si="0"/>
        <v>10589337</v>
      </c>
      <c r="I12" s="9"/>
      <c r="J12" s="9">
        <f t="shared" si="0"/>
        <v>9647273</v>
      </c>
      <c r="K12" s="9"/>
      <c r="L12" s="9">
        <f t="shared" si="0"/>
        <v>11258062</v>
      </c>
      <c r="M12" s="9"/>
      <c r="N12" s="9">
        <f t="shared" si="0"/>
        <v>11679330</v>
      </c>
      <c r="O12" s="9"/>
      <c r="P12" s="9">
        <f t="shared" si="0"/>
        <v>12157023</v>
      </c>
      <c r="Q12" s="9"/>
      <c r="R12" s="9">
        <f t="shared" si="0"/>
        <v>13879916</v>
      </c>
      <c r="S12" s="9"/>
      <c r="T12" s="9">
        <f t="shared" si="0"/>
        <v>13174749</v>
      </c>
      <c r="U12" s="9"/>
      <c r="V12" s="9">
        <f t="shared" si="0"/>
        <v>15154364</v>
      </c>
    </row>
    <row r="14" spans="1:23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4"/>
  <sheetViews>
    <sheetView zoomScale="70" zoomScaleNormal="70" workbookViewId="0">
      <selection activeCell="AH5" sqref="AH5:AH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8.85546875" style="1" customWidth="1"/>
    <col min="4" max="4" width="18.85546875" style="1" hidden="1" customWidth="1"/>
    <col min="5" max="5" width="18.85546875" style="1" customWidth="1"/>
    <col min="6" max="6" width="18.85546875" style="1" hidden="1" customWidth="1"/>
    <col min="7" max="7" width="18.85546875" style="1" customWidth="1"/>
    <col min="8" max="8" width="18.85546875" style="1" hidden="1" customWidth="1"/>
    <col min="9" max="9" width="18.85546875" style="1" customWidth="1"/>
    <col min="10" max="11" width="18.85546875" style="1" hidden="1" customWidth="1"/>
    <col min="12" max="12" width="18.85546875" style="1" customWidth="1"/>
    <col min="13" max="14" width="18.85546875" style="1" hidden="1" customWidth="1"/>
    <col min="15" max="15" width="18.85546875" style="1" customWidth="1"/>
    <col min="16" max="17" width="18.85546875" style="1" hidden="1" customWidth="1"/>
    <col min="18" max="18" width="18.85546875" style="1" customWidth="1"/>
    <col min="19" max="20" width="18.85546875" style="1" hidden="1" customWidth="1"/>
    <col min="21" max="21" width="18.85546875" style="1" customWidth="1"/>
    <col min="22" max="23" width="18.85546875" style="1" hidden="1" customWidth="1"/>
    <col min="24" max="24" width="18.85546875" style="1" customWidth="1"/>
    <col min="25" max="26" width="18.85546875" style="1" hidden="1" customWidth="1"/>
    <col min="27" max="27" width="18.85546875" style="1" customWidth="1"/>
    <col min="28" max="29" width="18.85546875" style="1" hidden="1" customWidth="1"/>
    <col min="30" max="30" width="18.85546875" style="1" customWidth="1"/>
    <col min="31" max="32" width="18.85546875" style="1" hidden="1" customWidth="1"/>
    <col min="33" max="33" width="18.85546875" style="1" customWidth="1"/>
    <col min="34" max="34" width="9.140625" style="16"/>
    <col min="35" max="16384" width="9.140625" style="1"/>
  </cols>
  <sheetData>
    <row r="2" spans="1:34" ht="42.75" customHeight="1" x14ac:dyDescent="0.2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7"/>
    </row>
    <row r="4" spans="1:34" ht="22.5" customHeight="1" x14ac:dyDescent="0.25">
      <c r="A4" s="25" t="s">
        <v>31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</row>
    <row r="5" spans="1:34" ht="22.5" customHeight="1" x14ac:dyDescent="0.25">
      <c r="A5" s="26"/>
      <c r="B5" s="5" t="s">
        <v>14</v>
      </c>
      <c r="C5" s="3">
        <f>9405284+4261332</f>
        <v>13666616</v>
      </c>
      <c r="D5" s="3">
        <v>0.892879779999743</v>
      </c>
      <c r="E5" s="3">
        <v>12122409</v>
      </c>
      <c r="F5" s="3">
        <v>1.0582604455002294</v>
      </c>
      <c r="G5" s="3">
        <v>12122409</v>
      </c>
      <c r="H5" s="3">
        <v>0.8324232338443055</v>
      </c>
      <c r="I5" s="3">
        <v>10656754</v>
      </c>
      <c r="J5" s="3"/>
      <c r="K5" s="3">
        <v>0.99963230515405155</v>
      </c>
      <c r="L5" s="3">
        <v>12414047</v>
      </c>
      <c r="M5" s="3"/>
      <c r="N5" s="3">
        <v>0.92536487762957409</v>
      </c>
      <c r="O5" s="3">
        <v>11130616</v>
      </c>
      <c r="P5" s="3"/>
      <c r="Q5" s="3">
        <v>1.1684600092088513</v>
      </c>
      <c r="R5" s="3">
        <v>10731908.000000002</v>
      </c>
      <c r="S5" s="3"/>
      <c r="T5" s="3">
        <v>1.0428153341558202</v>
      </c>
      <c r="U5" s="3">
        <v>10764366</v>
      </c>
      <c r="V5" s="3"/>
      <c r="W5" s="3">
        <v>1.0363124257076297</v>
      </c>
      <c r="X5" s="3">
        <v>9954328</v>
      </c>
      <c r="Y5" s="3"/>
      <c r="Z5" s="3">
        <v>1.1294072345985575</v>
      </c>
      <c r="AA5" s="3">
        <v>11139033.000000002</v>
      </c>
      <c r="AB5" s="3"/>
      <c r="AC5" s="3">
        <v>0.91805541628303422</v>
      </c>
      <c r="AD5" s="3">
        <v>10823522</v>
      </c>
      <c r="AE5" s="3"/>
      <c r="AF5" s="3">
        <v>1.1328273486586748</v>
      </c>
      <c r="AG5" s="3">
        <v>11471196</v>
      </c>
      <c r="AH5" s="16">
        <f>'2022'!D5/'2021'!AG5</f>
        <v>1.000517644367684</v>
      </c>
    </row>
    <row r="6" spans="1:34" ht="22.5" customHeight="1" x14ac:dyDescent="0.25">
      <c r="A6" s="26"/>
      <c r="B6" s="5" t="s">
        <v>23</v>
      </c>
      <c r="C6" s="1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/>
      <c r="K6" s="3">
        <v>0</v>
      </c>
      <c r="L6" s="3">
        <v>0</v>
      </c>
      <c r="M6" s="3"/>
      <c r="N6" s="3"/>
      <c r="O6" s="3">
        <v>0</v>
      </c>
      <c r="P6" s="3"/>
      <c r="Q6" s="3"/>
      <c r="R6" s="3">
        <v>0</v>
      </c>
      <c r="S6" s="3"/>
      <c r="T6" s="3">
        <v>0</v>
      </c>
      <c r="U6" s="3">
        <v>0</v>
      </c>
      <c r="V6" s="3"/>
      <c r="W6" s="3">
        <v>0</v>
      </c>
      <c r="X6" s="3">
        <v>0</v>
      </c>
      <c r="Y6" s="3"/>
      <c r="Z6" s="3">
        <v>0</v>
      </c>
      <c r="AA6" s="3">
        <v>0</v>
      </c>
      <c r="AB6" s="3"/>
      <c r="AC6" s="3">
        <v>0</v>
      </c>
      <c r="AD6" s="3">
        <v>0</v>
      </c>
      <c r="AE6" s="3"/>
      <c r="AF6" s="3">
        <v>0</v>
      </c>
      <c r="AG6" s="3">
        <v>0</v>
      </c>
      <c r="AH6" s="16" t="e">
        <f>'2022'!D6/'2021'!AG6</f>
        <v>#DIV/0!</v>
      </c>
    </row>
    <row r="7" spans="1:34" ht="22.5" customHeight="1" x14ac:dyDescent="0.25">
      <c r="A7" s="26"/>
      <c r="B7" s="5" t="s">
        <v>24</v>
      </c>
      <c r="C7" s="19">
        <v>698599</v>
      </c>
      <c r="D7" s="18">
        <v>0.88235675236736355</v>
      </c>
      <c r="E7" s="3">
        <v>627391</v>
      </c>
      <c r="F7" s="3">
        <v>0.93439396906207162</v>
      </c>
      <c r="G7" s="3">
        <v>627391</v>
      </c>
      <c r="H7" s="3">
        <v>0.90255730536433398</v>
      </c>
      <c r="I7" s="3">
        <v>268507</v>
      </c>
      <c r="J7" s="3"/>
      <c r="K7" s="3">
        <v>0.64756063347103043</v>
      </c>
      <c r="L7" s="3">
        <v>283920</v>
      </c>
      <c r="M7" s="3"/>
      <c r="N7" s="3">
        <v>0.76191130685247488</v>
      </c>
      <c r="O7" s="3">
        <v>233273.99999999997</v>
      </c>
      <c r="P7" s="3"/>
      <c r="Q7" s="3">
        <v>1.0069647605079255</v>
      </c>
      <c r="R7" s="3">
        <v>243888</v>
      </c>
      <c r="S7" s="3"/>
      <c r="T7" s="3">
        <v>0.91140068698544241</v>
      </c>
      <c r="U7" s="3">
        <v>261835.99999999994</v>
      </c>
      <c r="V7" s="3"/>
      <c r="W7" s="3">
        <v>1.2030347314805319</v>
      </c>
      <c r="X7" s="3">
        <v>296164.99999999994</v>
      </c>
      <c r="Y7" s="3"/>
      <c r="Z7" s="3">
        <v>1.3439558995378971</v>
      </c>
      <c r="AA7" s="3">
        <v>452171</v>
      </c>
      <c r="AB7" s="3"/>
      <c r="AC7" s="3">
        <v>1.5388687443178215</v>
      </c>
      <c r="AD7" s="3">
        <v>561842</v>
      </c>
      <c r="AE7" s="3"/>
      <c r="AF7" s="3">
        <v>1.0928914543228154</v>
      </c>
      <c r="AG7" s="3">
        <v>652188</v>
      </c>
      <c r="AH7" s="16">
        <f>'2022'!D7/'2021'!AG7</f>
        <v>1.1234935325396969</v>
      </c>
    </row>
    <row r="8" spans="1:34" ht="22.5" customHeight="1" x14ac:dyDescent="0.25">
      <c r="A8" s="26"/>
      <c r="B8" s="5" t="s">
        <v>25</v>
      </c>
      <c r="C8" s="19">
        <v>776458</v>
      </c>
      <c r="D8" s="18">
        <v>0.84160932469499106</v>
      </c>
      <c r="E8" s="3">
        <v>683376</v>
      </c>
      <c r="F8" s="3">
        <v>0.89308270882711571</v>
      </c>
      <c r="G8" s="3">
        <v>683376</v>
      </c>
      <c r="H8" s="3">
        <v>0.74001121559683847</v>
      </c>
      <c r="I8" s="3">
        <v>362039</v>
      </c>
      <c r="J8" s="3"/>
      <c r="K8" s="3">
        <v>0.6379585951464003</v>
      </c>
      <c r="L8" s="3">
        <v>206010</v>
      </c>
      <c r="M8" s="3"/>
      <c r="N8" s="3">
        <v>0.57752616699943315</v>
      </c>
      <c r="O8" s="3">
        <v>215881.99999999997</v>
      </c>
      <c r="P8" s="3"/>
      <c r="Q8" s="3">
        <v>1.3349566761274834</v>
      </c>
      <c r="R8" s="3">
        <v>207225</v>
      </c>
      <c r="S8" s="3"/>
      <c r="T8" s="3">
        <v>0.91826240885654475</v>
      </c>
      <c r="U8" s="3">
        <v>193647</v>
      </c>
      <c r="V8" s="3"/>
      <c r="W8" s="3">
        <v>1.1102645308364316</v>
      </c>
      <c r="X8" s="3">
        <v>179117</v>
      </c>
      <c r="Y8" s="3"/>
      <c r="Z8" s="3">
        <v>1.5359754529085363</v>
      </c>
      <c r="AA8" s="3">
        <v>445091</v>
      </c>
      <c r="AB8" s="3"/>
      <c r="AC8" s="3">
        <v>1.5025000897161382</v>
      </c>
      <c r="AD8" s="3">
        <v>632340</v>
      </c>
      <c r="AE8" s="3"/>
      <c r="AF8" s="3">
        <v>1.6366491646398018</v>
      </c>
      <c r="AG8" s="3">
        <v>750402</v>
      </c>
      <c r="AH8" s="16">
        <f>'2022'!D8/'2021'!AG8</f>
        <v>1.0584633303216142</v>
      </c>
    </row>
    <row r="9" spans="1:34" ht="22.5" customHeight="1" x14ac:dyDescent="0.25">
      <c r="A9" s="26"/>
      <c r="B9" s="5" t="s">
        <v>26</v>
      </c>
      <c r="C9" s="19">
        <v>5205</v>
      </c>
      <c r="D9" s="18">
        <v>0.80506694670517198</v>
      </c>
      <c r="E9" s="3">
        <v>5458</v>
      </c>
      <c r="F9" s="3">
        <v>0.86792760476112829</v>
      </c>
      <c r="G9" s="3">
        <v>5458</v>
      </c>
      <c r="H9" s="3">
        <v>0.86398647379297389</v>
      </c>
      <c r="I9" s="3">
        <v>3284</v>
      </c>
      <c r="J9" s="3"/>
      <c r="K9" s="3">
        <v>0.64579256360078274</v>
      </c>
      <c r="L9" s="3">
        <v>2683</v>
      </c>
      <c r="M9" s="3"/>
      <c r="N9" s="3">
        <v>0.695959595959596</v>
      </c>
      <c r="O9" s="3">
        <v>2556</v>
      </c>
      <c r="P9" s="3"/>
      <c r="Q9" s="3">
        <v>1.2447992259313014</v>
      </c>
      <c r="R9" s="3">
        <v>2352.0000000000005</v>
      </c>
      <c r="S9" s="3"/>
      <c r="T9" s="3">
        <v>0.88379323746599303</v>
      </c>
      <c r="U9" s="3">
        <v>2718</v>
      </c>
      <c r="V9" s="3"/>
      <c r="W9" s="3">
        <v>1.067282321899736</v>
      </c>
      <c r="X9" s="3">
        <v>3230</v>
      </c>
      <c r="Y9" s="3"/>
      <c r="Z9" s="3">
        <v>1.4470539761021837</v>
      </c>
      <c r="AA9" s="3">
        <v>4605</v>
      </c>
      <c r="AB9" s="3"/>
      <c r="AC9" s="3">
        <v>1.4547266514806378</v>
      </c>
      <c r="AD9" s="3">
        <v>4851</v>
      </c>
      <c r="AE9" s="3"/>
      <c r="AF9" s="3">
        <v>1.0882755920923859</v>
      </c>
      <c r="AG9" s="3">
        <v>5369</v>
      </c>
      <c r="AH9" s="16">
        <f>'2022'!D9/'2021'!AG9</f>
        <v>0.97615943378655246</v>
      </c>
    </row>
    <row r="10" spans="1:34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</row>
    <row r="11" spans="1:34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4" ht="22.5" customHeight="1" x14ac:dyDescent="0.25">
      <c r="A12" s="27" t="s">
        <v>15</v>
      </c>
      <c r="B12" s="28"/>
      <c r="C12" s="9">
        <f>SUM(C5:C9,C11)</f>
        <v>15146878</v>
      </c>
      <c r="D12" s="9"/>
      <c r="E12" s="9">
        <f t="shared" ref="E12:AG12" si="0">SUM(E5:E9,E11)</f>
        <v>13438634</v>
      </c>
      <c r="F12" s="9"/>
      <c r="G12" s="9">
        <f t="shared" si="0"/>
        <v>13438634</v>
      </c>
      <c r="H12" s="9"/>
      <c r="I12" s="9">
        <f t="shared" si="0"/>
        <v>11290584</v>
      </c>
      <c r="J12" s="9"/>
      <c r="K12" s="9"/>
      <c r="L12" s="9">
        <f t="shared" si="0"/>
        <v>12906660</v>
      </c>
      <c r="M12" s="9"/>
      <c r="N12" s="9"/>
      <c r="O12" s="9">
        <f t="shared" si="0"/>
        <v>11582328</v>
      </c>
      <c r="P12" s="9"/>
      <c r="Q12" s="9"/>
      <c r="R12" s="9">
        <f t="shared" si="0"/>
        <v>11185373.000000002</v>
      </c>
      <c r="S12" s="9"/>
      <c r="T12" s="9"/>
      <c r="U12" s="9">
        <f t="shared" si="0"/>
        <v>11222567</v>
      </c>
      <c r="V12" s="9"/>
      <c r="W12" s="9"/>
      <c r="X12" s="9">
        <f t="shared" si="0"/>
        <v>10432840</v>
      </c>
      <c r="Y12" s="9"/>
      <c r="Z12" s="9"/>
      <c r="AA12" s="9">
        <f t="shared" si="0"/>
        <v>12040900.000000002</v>
      </c>
      <c r="AB12" s="9"/>
      <c r="AC12" s="9"/>
      <c r="AD12" s="9">
        <f t="shared" si="0"/>
        <v>12022555</v>
      </c>
      <c r="AE12" s="9"/>
      <c r="AF12" s="9"/>
      <c r="AG12" s="9">
        <f t="shared" si="0"/>
        <v>12879155</v>
      </c>
    </row>
    <row r="14" spans="1:34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4"/>
  <sheetViews>
    <sheetView zoomScale="70" zoomScaleNormal="70" workbookViewId="0">
      <selection activeCell="J29" sqref="J2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8.85546875" style="1" customWidth="1"/>
    <col min="5" max="6" width="18.85546875" style="1" hidden="1" customWidth="1"/>
    <col min="7" max="7" width="18.85546875" style="1" customWidth="1"/>
    <col min="8" max="9" width="18.85546875" style="1" hidden="1" customWidth="1"/>
    <col min="10" max="10" width="18.85546875" style="1" customWidth="1"/>
    <col min="11" max="12" width="18.85546875" style="1" hidden="1" customWidth="1"/>
    <col min="13" max="13" width="18.85546875" style="1" customWidth="1"/>
    <col min="14" max="16" width="18.85546875" style="1" hidden="1" customWidth="1"/>
    <col min="17" max="17" width="18.85546875" style="1" customWidth="1"/>
    <col min="18" max="20" width="18.85546875" style="1" hidden="1" customWidth="1"/>
    <col min="21" max="21" width="18.85546875" style="1" customWidth="1"/>
    <col min="22" max="24" width="18.85546875" style="1" hidden="1" customWidth="1"/>
    <col min="25" max="25" width="18.85546875" style="1" customWidth="1"/>
    <col min="26" max="28" width="18.85546875" style="1" hidden="1" customWidth="1"/>
    <col min="29" max="29" width="18.85546875" style="1" customWidth="1"/>
    <col min="30" max="32" width="18.85546875" style="1" hidden="1" customWidth="1"/>
    <col min="33" max="33" width="18.85546875" style="1" customWidth="1"/>
    <col min="34" max="36" width="18.85546875" style="1" hidden="1" customWidth="1"/>
    <col min="37" max="37" width="18.85546875" style="1" customWidth="1"/>
    <col min="38" max="40" width="18.85546875" style="1" hidden="1" customWidth="1"/>
    <col min="41" max="41" width="18.85546875" style="1" customWidth="1"/>
    <col min="42" max="44" width="18.85546875" style="1" hidden="1" customWidth="1"/>
    <col min="45" max="45" width="18.85546875" style="1" customWidth="1"/>
    <col min="46" max="46" width="9.140625" style="16"/>
    <col min="47" max="16384" width="9.140625" style="1"/>
  </cols>
  <sheetData>
    <row r="2" spans="1:46" ht="42.75" customHeight="1" x14ac:dyDescent="0.25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7"/>
    </row>
    <row r="4" spans="1:46" ht="22.5" customHeight="1" x14ac:dyDescent="0.25">
      <c r="A4" s="25" t="s">
        <v>31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4"/>
    </row>
    <row r="5" spans="1:46" ht="22.5" customHeight="1" x14ac:dyDescent="0.25">
      <c r="A5" s="26"/>
      <c r="B5" s="5" t="s">
        <v>14</v>
      </c>
      <c r="C5" s="5">
        <v>0.99828000586990817</v>
      </c>
      <c r="D5" s="3">
        <v>11477134</v>
      </c>
      <c r="E5" s="3"/>
      <c r="F5" s="3">
        <v>0.8870088250083269</v>
      </c>
      <c r="G5" s="3">
        <v>9982064</v>
      </c>
      <c r="H5" s="3"/>
      <c r="I5" s="3">
        <v>1</v>
      </c>
      <c r="J5" s="3">
        <v>11292575.000000002</v>
      </c>
      <c r="K5" s="3"/>
      <c r="L5" s="3">
        <v>0.87909540092237437</v>
      </c>
      <c r="M5" s="3">
        <v>10189428</v>
      </c>
      <c r="N5" s="3"/>
      <c r="O5" s="3"/>
      <c r="P5" s="3">
        <v>1.1648994618811694</v>
      </c>
      <c r="Q5" s="3">
        <v>10749760.999999998</v>
      </c>
      <c r="R5" s="3"/>
      <c r="S5" s="3"/>
      <c r="T5" s="3">
        <v>0.89661461729603564</v>
      </c>
      <c r="U5" s="3">
        <v>10066941.000000002</v>
      </c>
      <c r="V5" s="3"/>
      <c r="W5" s="3"/>
      <c r="X5" s="3">
        <v>0.96417916133302972</v>
      </c>
      <c r="Y5" s="3">
        <v>10048168.000000002</v>
      </c>
      <c r="Z5" s="3"/>
      <c r="AA5" s="3"/>
      <c r="AB5" s="3">
        <v>1.003024438897538</v>
      </c>
      <c r="AC5" s="3">
        <v>9894999</v>
      </c>
      <c r="AD5" s="3"/>
      <c r="AE5" s="3"/>
      <c r="AF5" s="3">
        <v>0.92474819232270622</v>
      </c>
      <c r="AG5" s="3">
        <v>8994756.9999999981</v>
      </c>
      <c r="AH5" s="3"/>
      <c r="AI5" s="3"/>
      <c r="AJ5" s="3">
        <v>1.1190140610194883</v>
      </c>
      <c r="AK5" s="3">
        <v>9287360</v>
      </c>
      <c r="AL5" s="3"/>
      <c r="AM5" s="3"/>
      <c r="AN5" s="3">
        <v>0.97167518939929509</v>
      </c>
      <c r="AO5" s="3">
        <v>10040091</v>
      </c>
      <c r="AP5" s="3"/>
      <c r="AQ5" s="3"/>
      <c r="AR5" s="3">
        <v>1.0598394866292136</v>
      </c>
      <c r="AS5" s="3">
        <v>10597310</v>
      </c>
    </row>
    <row r="6" spans="1:46" ht="22.5" customHeight="1" x14ac:dyDescent="0.25">
      <c r="A6" s="26"/>
      <c r="B6" s="5" t="s">
        <v>23</v>
      </c>
      <c r="C6" s="5">
        <v>0</v>
      </c>
      <c r="D6" s="19">
        <v>0</v>
      </c>
      <c r="E6" s="3"/>
      <c r="F6" s="3">
        <v>0</v>
      </c>
      <c r="G6" s="3">
        <v>0</v>
      </c>
      <c r="H6" s="3"/>
      <c r="I6" s="3"/>
      <c r="J6" s="3">
        <v>0</v>
      </c>
      <c r="K6" s="3"/>
      <c r="L6" s="3">
        <v>0</v>
      </c>
      <c r="M6" s="3">
        <v>0</v>
      </c>
      <c r="N6" s="3"/>
      <c r="O6" s="3"/>
      <c r="P6" s="3">
        <v>0</v>
      </c>
      <c r="Q6" s="3">
        <v>0</v>
      </c>
      <c r="R6" s="3"/>
      <c r="S6" s="3"/>
      <c r="T6" s="3">
        <v>0</v>
      </c>
      <c r="U6" s="3">
        <v>0</v>
      </c>
      <c r="V6" s="3"/>
      <c r="W6" s="3"/>
      <c r="X6" s="3">
        <v>0</v>
      </c>
      <c r="Y6" s="3">
        <v>0</v>
      </c>
      <c r="Z6" s="3"/>
      <c r="AA6" s="3"/>
      <c r="AB6" s="3">
        <v>0</v>
      </c>
      <c r="AC6" s="3">
        <v>0</v>
      </c>
      <c r="AD6" s="3"/>
      <c r="AE6" s="3"/>
      <c r="AF6" s="3">
        <v>0</v>
      </c>
      <c r="AG6" s="3">
        <v>0</v>
      </c>
      <c r="AH6" s="3"/>
      <c r="AI6" s="3"/>
      <c r="AJ6" s="3">
        <v>0</v>
      </c>
      <c r="AK6" s="3">
        <v>0</v>
      </c>
      <c r="AL6" s="3"/>
      <c r="AM6" s="3"/>
      <c r="AN6" s="3">
        <v>0</v>
      </c>
      <c r="AO6" s="3">
        <v>0</v>
      </c>
      <c r="AP6" s="3"/>
      <c r="AQ6" s="3"/>
      <c r="AR6" s="3"/>
      <c r="AS6" s="3">
        <v>0</v>
      </c>
    </row>
    <row r="7" spans="1:46" ht="22.5" customHeight="1" x14ac:dyDescent="0.25">
      <c r="A7" s="26"/>
      <c r="B7" s="5" t="s">
        <v>24</v>
      </c>
      <c r="C7" s="5">
        <v>1.0978064268753958</v>
      </c>
      <c r="D7" s="19">
        <v>732728.99999999988</v>
      </c>
      <c r="E7" s="18"/>
      <c r="F7" s="18">
        <v>0.89807028066172434</v>
      </c>
      <c r="G7" s="3">
        <v>529687</v>
      </c>
      <c r="H7" s="3"/>
      <c r="I7" s="3">
        <v>1</v>
      </c>
      <c r="J7" s="3">
        <v>627516.00000000012</v>
      </c>
      <c r="K7" s="3"/>
      <c r="L7" s="3">
        <v>0.42797394288410257</v>
      </c>
      <c r="M7" s="3">
        <v>317813</v>
      </c>
      <c r="N7" s="3"/>
      <c r="O7" s="3"/>
      <c r="P7" s="3">
        <v>1.0574026003046475</v>
      </c>
      <c r="Q7" s="3">
        <v>241701</v>
      </c>
      <c r="R7" s="3"/>
      <c r="S7" s="3"/>
      <c r="T7" s="3">
        <v>0.82161876584953497</v>
      </c>
      <c r="U7" s="3">
        <v>215303</v>
      </c>
      <c r="V7" s="3"/>
      <c r="W7" s="3"/>
      <c r="X7" s="3">
        <v>1.045500141464544</v>
      </c>
      <c r="Y7" s="3">
        <v>214114</v>
      </c>
      <c r="Z7" s="3"/>
      <c r="AA7" s="3"/>
      <c r="AB7" s="3">
        <v>1.0735911565964702</v>
      </c>
      <c r="AC7" s="3">
        <v>210147</v>
      </c>
      <c r="AD7" s="3"/>
      <c r="AE7" s="3"/>
      <c r="AF7" s="3">
        <v>1.1311087856520876</v>
      </c>
      <c r="AG7" s="3">
        <v>238896</v>
      </c>
      <c r="AH7" s="3"/>
      <c r="AI7" s="3"/>
      <c r="AJ7" s="3">
        <v>1.5267536677190083</v>
      </c>
      <c r="AK7" s="3">
        <v>381000</v>
      </c>
      <c r="AL7" s="3"/>
      <c r="AM7" s="3"/>
      <c r="AN7" s="3">
        <v>1.2425431971532894</v>
      </c>
      <c r="AO7" s="3">
        <v>484638</v>
      </c>
      <c r="AP7" s="3"/>
      <c r="AQ7" s="3"/>
      <c r="AR7" s="3">
        <v>1.1608032151387757</v>
      </c>
      <c r="AS7" s="3">
        <v>559459.00000000012</v>
      </c>
    </row>
    <row r="8" spans="1:46" ht="22.5" customHeight="1" x14ac:dyDescent="0.25">
      <c r="A8" s="26"/>
      <c r="B8" s="5" t="s">
        <v>25</v>
      </c>
      <c r="C8" s="5">
        <v>0.94427215967271572</v>
      </c>
      <c r="D8" s="19">
        <v>794273</v>
      </c>
      <c r="E8" s="18"/>
      <c r="F8" s="18">
        <v>0.88011972315308751</v>
      </c>
      <c r="G8" s="3">
        <v>655064</v>
      </c>
      <c r="H8" s="3"/>
      <c r="I8" s="3">
        <v>1</v>
      </c>
      <c r="J8" s="3">
        <v>683179</v>
      </c>
      <c r="K8" s="3"/>
      <c r="L8" s="3">
        <v>0.52978009177963525</v>
      </c>
      <c r="M8" s="3">
        <v>357006</v>
      </c>
      <c r="N8" s="3"/>
      <c r="O8" s="3"/>
      <c r="P8" s="3">
        <v>0.56902709376614125</v>
      </c>
      <c r="Q8" s="3">
        <v>276880</v>
      </c>
      <c r="R8" s="3"/>
      <c r="S8" s="3"/>
      <c r="T8" s="3">
        <v>1.0479200038833065</v>
      </c>
      <c r="U8" s="3">
        <v>186596.99999999997</v>
      </c>
      <c r="V8" s="3"/>
      <c r="W8" s="3"/>
      <c r="X8" s="3">
        <v>0.95989938948129083</v>
      </c>
      <c r="Y8" s="3">
        <v>207328</v>
      </c>
      <c r="Z8" s="3"/>
      <c r="AA8" s="3"/>
      <c r="AB8" s="3">
        <v>0.93447701773434677</v>
      </c>
      <c r="AC8" s="3">
        <v>193043</v>
      </c>
      <c r="AD8" s="3"/>
      <c r="AE8" s="3"/>
      <c r="AF8" s="3">
        <v>0.92496656286955126</v>
      </c>
      <c r="AG8" s="3">
        <v>243384</v>
      </c>
      <c r="AH8" s="3"/>
      <c r="AI8" s="3"/>
      <c r="AJ8" s="3">
        <v>2.4849176795055747</v>
      </c>
      <c r="AK8" s="3">
        <v>436510.00000000006</v>
      </c>
      <c r="AL8" s="3"/>
      <c r="AM8" s="3"/>
      <c r="AN8" s="3">
        <v>1.4206982392364707</v>
      </c>
      <c r="AO8" s="3">
        <v>596741.00000000012</v>
      </c>
      <c r="AP8" s="3"/>
      <c r="AQ8" s="3"/>
      <c r="AR8" s="3">
        <v>1.1867065186450327</v>
      </c>
      <c r="AS8" s="3">
        <v>773539.00000000012</v>
      </c>
    </row>
    <row r="9" spans="1:46" ht="22.5" customHeight="1" x14ac:dyDescent="0.25">
      <c r="A9" s="26"/>
      <c r="B9" s="5" t="s">
        <v>26</v>
      </c>
      <c r="C9" s="5">
        <v>0.9361510791366906</v>
      </c>
      <c r="D9" s="19">
        <v>5241</v>
      </c>
      <c r="E9" s="18"/>
      <c r="F9" s="18">
        <v>1.0486071085494717</v>
      </c>
      <c r="G9" s="3">
        <v>4921</v>
      </c>
      <c r="H9" s="3"/>
      <c r="I9" s="3">
        <v>1</v>
      </c>
      <c r="J9" s="3">
        <v>4415</v>
      </c>
      <c r="K9" s="3"/>
      <c r="L9" s="3">
        <v>0.60168559912055697</v>
      </c>
      <c r="M9" s="3">
        <v>3403</v>
      </c>
      <c r="N9" s="3"/>
      <c r="O9" s="3"/>
      <c r="P9" s="3">
        <v>0.81699147381242387</v>
      </c>
      <c r="Q9" s="3">
        <v>3728</v>
      </c>
      <c r="R9" s="3"/>
      <c r="S9" s="3"/>
      <c r="T9" s="3">
        <v>0.95266492732016395</v>
      </c>
      <c r="U9" s="3">
        <v>3258</v>
      </c>
      <c r="V9" s="3"/>
      <c r="W9" s="3"/>
      <c r="X9" s="3">
        <v>0.92018779342723023</v>
      </c>
      <c r="Y9" s="3">
        <v>2796.0000000000005</v>
      </c>
      <c r="Z9" s="3"/>
      <c r="AA9" s="3"/>
      <c r="AB9" s="3">
        <v>1.1556122448979589</v>
      </c>
      <c r="AC9" s="3">
        <v>4475</v>
      </c>
      <c r="AD9" s="3"/>
      <c r="AE9" s="3"/>
      <c r="AF9" s="3">
        <v>1.188373804267844</v>
      </c>
      <c r="AG9" s="3">
        <v>4766.9999999999991</v>
      </c>
      <c r="AH9" s="3"/>
      <c r="AI9" s="3"/>
      <c r="AJ9" s="3">
        <v>1.4256965944272446</v>
      </c>
      <c r="AK9" s="3">
        <v>5771.0000000000009</v>
      </c>
      <c r="AL9" s="3"/>
      <c r="AM9" s="3"/>
      <c r="AN9" s="3">
        <v>1.0534201954397393</v>
      </c>
      <c r="AO9" s="3">
        <v>6737</v>
      </c>
      <c r="AP9" s="3"/>
      <c r="AQ9" s="3"/>
      <c r="AR9" s="3">
        <v>1.1067821067821069</v>
      </c>
      <c r="AS9" s="3">
        <v>6984</v>
      </c>
    </row>
    <row r="10" spans="1:46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</row>
    <row r="11" spans="1:46" ht="22.5" customHeight="1" x14ac:dyDescent="0.25">
      <c r="A11" s="26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6" ht="22.5" customHeight="1" x14ac:dyDescent="0.25">
      <c r="A12" s="27" t="s">
        <v>15</v>
      </c>
      <c r="B12" s="28"/>
      <c r="C12" s="20"/>
      <c r="D12" s="9">
        <f>SUM(D5:D9,D11)</f>
        <v>13009377</v>
      </c>
      <c r="E12" s="9"/>
      <c r="F12" s="9"/>
      <c r="G12" s="9">
        <f t="shared" ref="G12:AS12" si="0">SUM(G5:G9,G11)</f>
        <v>11171736</v>
      </c>
      <c r="H12" s="9"/>
      <c r="I12" s="9"/>
      <c r="J12" s="9">
        <f t="shared" si="0"/>
        <v>12607685.000000002</v>
      </c>
      <c r="K12" s="9"/>
      <c r="L12" s="9"/>
      <c r="M12" s="9">
        <f t="shared" si="0"/>
        <v>10867650</v>
      </c>
      <c r="N12" s="9"/>
      <c r="O12" s="9"/>
      <c r="P12" s="9"/>
      <c r="Q12" s="9">
        <f t="shared" si="0"/>
        <v>11272069.999999998</v>
      </c>
      <c r="R12" s="9"/>
      <c r="S12" s="9"/>
      <c r="T12" s="9"/>
      <c r="U12" s="9">
        <f t="shared" si="0"/>
        <v>10472099.000000002</v>
      </c>
      <c r="V12" s="9"/>
      <c r="W12" s="9"/>
      <c r="X12" s="9"/>
      <c r="Y12" s="9">
        <f t="shared" si="0"/>
        <v>10472406.000000002</v>
      </c>
      <c r="Z12" s="9"/>
      <c r="AA12" s="9"/>
      <c r="AB12" s="9"/>
      <c r="AC12" s="9">
        <f t="shared" si="0"/>
        <v>10302664</v>
      </c>
      <c r="AD12" s="9"/>
      <c r="AE12" s="9"/>
      <c r="AF12" s="9"/>
      <c r="AG12" s="9">
        <f t="shared" si="0"/>
        <v>9481803.9999999981</v>
      </c>
      <c r="AH12" s="9"/>
      <c r="AI12" s="9"/>
      <c r="AJ12" s="9"/>
      <c r="AK12" s="9">
        <f t="shared" si="0"/>
        <v>10110641</v>
      </c>
      <c r="AL12" s="9"/>
      <c r="AM12" s="9"/>
      <c r="AN12" s="9"/>
      <c r="AO12" s="9">
        <f t="shared" si="0"/>
        <v>11128207</v>
      </c>
      <c r="AP12" s="9"/>
      <c r="AQ12" s="9"/>
      <c r="AR12" s="9"/>
      <c r="AS12" s="9">
        <f t="shared" si="0"/>
        <v>11937292</v>
      </c>
    </row>
    <row r="14" spans="1:46" ht="22.5" customHeight="1" x14ac:dyDescent="0.25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zoomScale="85" zoomScaleNormal="85" workbookViewId="0">
      <selection activeCell="N5" sqref="N5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85546875" style="1" customWidth="1"/>
    <col min="15" max="16384" width="9.140625" style="1"/>
  </cols>
  <sheetData>
    <row r="2" spans="1:14" ht="42.75" customHeight="1" x14ac:dyDescent="0.25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5" t="s">
        <v>31</v>
      </c>
      <c r="B4" s="22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22.5" customHeight="1" x14ac:dyDescent="0.25">
      <c r="A5" s="26"/>
      <c r="B5" s="5" t="s">
        <v>14</v>
      </c>
      <c r="C5" s="3">
        <v>10323863</v>
      </c>
      <c r="D5" s="3">
        <v>9281865</v>
      </c>
      <c r="E5" s="3">
        <v>10046454.000000002</v>
      </c>
      <c r="F5" s="3">
        <v>8378399</v>
      </c>
      <c r="G5" s="3">
        <v>9308880</v>
      </c>
      <c r="H5" s="3">
        <v>9111475.9999999981</v>
      </c>
      <c r="I5" s="3">
        <v>9392323</v>
      </c>
      <c r="J5" s="3">
        <v>10055679</v>
      </c>
      <c r="K5" s="3">
        <v>9762406</v>
      </c>
      <c r="L5" s="3">
        <v>10561570</v>
      </c>
      <c r="M5" s="3">
        <v>10750773</v>
      </c>
      <c r="N5" s="3">
        <v>12275066</v>
      </c>
    </row>
    <row r="6" spans="1:14" ht="22.5" customHeight="1" x14ac:dyDescent="0.25">
      <c r="A6" s="26"/>
      <c r="B6" s="5" t="s">
        <v>23</v>
      </c>
      <c r="C6" s="1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22.5" customHeight="1" x14ac:dyDescent="0.25">
      <c r="A7" s="26"/>
      <c r="B7" s="5" t="s">
        <v>24</v>
      </c>
      <c r="C7" s="19">
        <v>605793</v>
      </c>
      <c r="D7" s="3">
        <v>540107</v>
      </c>
      <c r="E7" s="3">
        <v>471371</v>
      </c>
      <c r="F7" s="3">
        <v>312837.00000000006</v>
      </c>
      <c r="G7" s="3">
        <v>243375</v>
      </c>
      <c r="H7" s="3">
        <v>196432.00000000003</v>
      </c>
      <c r="I7" s="3">
        <v>211339</v>
      </c>
      <c r="J7" s="3">
        <v>223897</v>
      </c>
      <c r="K7" s="3">
        <v>221881</v>
      </c>
      <c r="L7" s="3">
        <v>457339.00000000006</v>
      </c>
      <c r="M7" s="3">
        <v>630977</v>
      </c>
      <c r="N7" s="3">
        <v>792843.00000000012</v>
      </c>
    </row>
    <row r="8" spans="1:14" ht="22.5" customHeight="1" x14ac:dyDescent="0.25">
      <c r="A8" s="26"/>
      <c r="B8" s="5" t="s">
        <v>25</v>
      </c>
      <c r="C8" s="19">
        <v>830917</v>
      </c>
      <c r="D8" s="3">
        <v>656080</v>
      </c>
      <c r="E8" s="3">
        <v>593760</v>
      </c>
      <c r="F8" s="3">
        <v>309659</v>
      </c>
      <c r="G8" s="3">
        <v>236304.99999999997</v>
      </c>
      <c r="H8" s="3">
        <v>218441.00000000003</v>
      </c>
      <c r="I8" s="3">
        <v>222993.99999999997</v>
      </c>
      <c r="J8" s="3">
        <v>199204</v>
      </c>
      <c r="K8" s="3">
        <v>176335</v>
      </c>
      <c r="L8" s="3">
        <v>405277</v>
      </c>
      <c r="M8" s="3">
        <v>555395</v>
      </c>
      <c r="N8" s="3">
        <v>713589</v>
      </c>
    </row>
    <row r="9" spans="1:14" ht="22.5" customHeight="1" x14ac:dyDescent="0.25">
      <c r="A9" s="26"/>
      <c r="B9" s="5" t="s">
        <v>26</v>
      </c>
      <c r="C9" s="19">
        <v>7562</v>
      </c>
      <c r="D9" s="3">
        <v>6468</v>
      </c>
      <c r="E9" s="3">
        <v>15230</v>
      </c>
      <c r="F9" s="3">
        <v>4931</v>
      </c>
      <c r="G9" s="3">
        <v>4882</v>
      </c>
      <c r="H9" s="3">
        <v>4065.0000000000005</v>
      </c>
      <c r="I9" s="3">
        <v>4705</v>
      </c>
      <c r="J9" s="3">
        <v>5404</v>
      </c>
      <c r="K9" s="3">
        <v>4839</v>
      </c>
      <c r="L9" s="3">
        <v>6602</v>
      </c>
      <c r="M9" s="3">
        <v>25535</v>
      </c>
      <c r="N9" s="3">
        <v>8586</v>
      </c>
    </row>
    <row r="10" spans="1:14" ht="22.5" customHeight="1" x14ac:dyDescent="0.25">
      <c r="A10" s="26"/>
      <c r="B10" s="22" t="s">
        <v>17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26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27" t="s">
        <v>15</v>
      </c>
      <c r="B12" s="28"/>
      <c r="C12" s="9">
        <f>SUM(C5:C9,C11)</f>
        <v>11768135</v>
      </c>
      <c r="D12" s="9">
        <f t="shared" ref="D12:N12" si="0">SUM(D5:D9,D11)</f>
        <v>10484520</v>
      </c>
      <c r="E12" s="9">
        <f t="shared" si="0"/>
        <v>11126815.000000002</v>
      </c>
      <c r="F12" s="9">
        <f t="shared" si="0"/>
        <v>9005826</v>
      </c>
      <c r="G12" s="9">
        <f t="shared" si="0"/>
        <v>9793442</v>
      </c>
      <c r="H12" s="9">
        <f t="shared" si="0"/>
        <v>9530413.9999999981</v>
      </c>
      <c r="I12" s="9">
        <f>SUM(I5:I9,I11)</f>
        <v>9831361</v>
      </c>
      <c r="J12" s="9">
        <f t="shared" si="0"/>
        <v>10484184</v>
      </c>
      <c r="K12" s="9">
        <f t="shared" si="0"/>
        <v>10165461</v>
      </c>
      <c r="L12" s="9">
        <f t="shared" si="0"/>
        <v>11430788</v>
      </c>
      <c r="M12" s="9">
        <f t="shared" si="0"/>
        <v>11962680</v>
      </c>
      <c r="N12" s="9">
        <f t="shared" si="0"/>
        <v>13790084</v>
      </c>
    </row>
    <row r="14" spans="1:14" ht="22.5" customHeight="1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Данилова Марина Николаевна</cp:lastModifiedBy>
  <dcterms:created xsi:type="dcterms:W3CDTF">2013-11-13T16:10:49Z</dcterms:created>
  <dcterms:modified xsi:type="dcterms:W3CDTF">2025-01-22T08:02:13Z</dcterms:modified>
</cp:coreProperties>
</file>