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ariffs\Тарифы\Потребители\2016 год\ПОДАЧА ТАРИФОВ\Стандарты раскрытия\Формы раскрытия на сайте\"/>
    </mc:Choice>
  </mc:AlternateContent>
  <bookViews>
    <workbookView xWindow="0" yWindow="0" windowWidth="25200" windowHeight="12030" activeTab="1"/>
  </bookViews>
  <sheets>
    <sheet name="1 .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g">[2]Титульный!$F$11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[3]Whole_market!#REF!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[4]!Таблица11[#Data]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[4]!Таблица13[#Data]</definedName>
    <definedName name="колатств">#REF!</definedName>
    <definedName name="КоличествоПотребителей">[4]!Таблица6[#Data]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'[5]влад-таблица'!$F$88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[4]!Таблица2[#Data]</definedName>
    <definedName name="Потери">[4]!Таблица10[#Data]</definedName>
    <definedName name="Потребитель">[4]!Таблица1[#Data]</definedName>
    <definedName name="Предлагаемые_для_утверждения_тарифы_на_эл.эн">#REF!</definedName>
    <definedName name="ПроцВыбр">'[6]По Концерну Эксп'!$P$7</definedName>
    <definedName name="процентрезерв">#REF!</definedName>
    <definedName name="прошлыйгод">#REF!</definedName>
    <definedName name="ПСФСК">[4]!Таблица7[#Data]</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[7]!Таблица8[Регион]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[4]!Таблица4[#Data]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[4]!Таблица3[#Data]</definedName>
    <definedName name="т2п11">[8]Т2!$B$40</definedName>
    <definedName name="т6п5_1">[8]Т6!$B$12</definedName>
    <definedName name="т6п5_2">[8]Т6!$B$18</definedName>
    <definedName name="тватс">#REF!</definedName>
    <definedName name="твперед">#REF!</definedName>
    <definedName name="ФИО">[4]!Таблица12[#Data]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5251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E104" i="1"/>
  <c r="D104" i="1"/>
  <c r="E93" i="1"/>
  <c r="F93" i="1" s="1"/>
  <c r="E91" i="1"/>
  <c r="F91" i="1" s="1"/>
  <c r="E84" i="1"/>
  <c r="F84" i="1" s="1"/>
  <c r="E82" i="1"/>
  <c r="F82" i="1" s="1"/>
  <c r="F74" i="1"/>
  <c r="E74" i="1"/>
  <c r="E71" i="1"/>
  <c r="F71" i="1"/>
  <c r="F68" i="1"/>
  <c r="E68" i="1"/>
  <c r="F65" i="1"/>
  <c r="E65" i="1"/>
  <c r="F62" i="1"/>
  <c r="E62" i="1"/>
  <c r="E61" i="1" s="1"/>
  <c r="E58" i="1"/>
  <c r="F58" i="1"/>
  <c r="D58" i="1"/>
  <c r="D55" i="1"/>
  <c r="D54" i="1" s="1"/>
  <c r="E55" i="1"/>
  <c r="F55" i="1"/>
  <c r="F54" i="1" s="1"/>
  <c r="E51" i="1"/>
  <c r="F51" i="1"/>
  <c r="F47" i="1" s="1"/>
  <c r="D51" i="1"/>
  <c r="E48" i="1"/>
  <c r="E47" i="1" s="1"/>
  <c r="F48" i="1"/>
  <c r="D48" i="1"/>
  <c r="D47" i="1" s="1"/>
  <c r="F44" i="1"/>
  <c r="D44" i="1"/>
  <c r="E44" i="1"/>
  <c r="E40" i="1" s="1"/>
  <c r="E41" i="1"/>
  <c r="F41" i="1"/>
  <c r="F40" i="1" s="1"/>
  <c r="D41" i="1"/>
  <c r="D40" i="1" s="1"/>
  <c r="D37" i="1"/>
  <c r="E37" i="1"/>
  <c r="F37" i="1"/>
  <c r="F33" i="1" s="1"/>
  <c r="F34" i="1"/>
  <c r="D34" i="1"/>
  <c r="E34" i="1"/>
  <c r="E33" i="1" s="1"/>
  <c r="E30" i="1"/>
  <c r="F30" i="1"/>
  <c r="D30" i="1"/>
  <c r="D27" i="1"/>
  <c r="E27" i="1"/>
  <c r="F27" i="1"/>
  <c r="F26" i="1" s="1"/>
  <c r="F23" i="1"/>
  <c r="D23" i="1"/>
  <c r="E14" i="1"/>
  <c r="E17" i="1"/>
  <c r="D16" i="1"/>
  <c r="F14" i="1"/>
  <c r="E13" i="1"/>
  <c r="E12" i="1" s="1"/>
  <c r="E92" i="1"/>
  <c r="F92" i="1" s="1"/>
  <c r="E26" i="1" l="1"/>
  <c r="D33" i="1"/>
  <c r="D26" i="1"/>
  <c r="E54" i="1"/>
  <c r="F61" i="1"/>
  <c r="D20" i="1"/>
  <c r="D19" i="1" s="1"/>
  <c r="D13" i="1"/>
  <c r="F20" i="1"/>
  <c r="F19" i="1" s="1"/>
  <c r="F13" i="1"/>
  <c r="F12" i="1" s="1"/>
  <c r="D14" i="1"/>
  <c r="F16" i="1"/>
  <c r="E20" i="1"/>
  <c r="E19" i="1" s="1"/>
  <c r="E23" i="1"/>
  <c r="E16" i="1"/>
  <c r="E15" i="1" s="1"/>
  <c r="E11" i="1" s="1"/>
  <c r="E9" i="1" s="1"/>
  <c r="D17" i="1"/>
  <c r="D15" i="1" s="1"/>
  <c r="F17" i="1"/>
  <c r="D62" i="1"/>
  <c r="D65" i="1"/>
  <c r="D68" i="1"/>
  <c r="D71" i="1"/>
  <c r="D74" i="1"/>
  <c r="E83" i="1"/>
  <c r="F83" i="1" s="1"/>
  <c r="E85" i="1"/>
  <c r="F85" i="1" s="1"/>
  <c r="D61" i="1" l="1"/>
  <c r="E79" i="1"/>
  <c r="D12" i="1"/>
  <c r="D11" i="1" s="1"/>
  <c r="D9" i="1" s="1"/>
  <c r="E88" i="1"/>
  <c r="E90" i="1"/>
  <c r="D89" i="1"/>
  <c r="D86" i="1" s="1"/>
  <c r="D94" i="1" s="1"/>
  <c r="E81" i="1"/>
  <c r="D80" i="1"/>
  <c r="D77" i="1" s="1"/>
  <c r="F15" i="1"/>
  <c r="F11" i="1" s="1"/>
  <c r="F9" i="1" s="1"/>
  <c r="F81" i="1" l="1"/>
  <c r="F80" i="1" s="1"/>
  <c r="E80" i="1"/>
  <c r="F90" i="1"/>
  <c r="F89" i="1" s="1"/>
  <c r="E89" i="1"/>
  <c r="F88" i="1"/>
  <c r="F86" i="1" s="1"/>
  <c r="F94" i="1" s="1"/>
  <c r="E86" i="1"/>
  <c r="E94" i="1" s="1"/>
  <c r="F79" i="1"/>
  <c r="F77" i="1" s="1"/>
  <c r="E77" i="1"/>
</calcChain>
</file>

<file path=xl/sharedStrings.xml><?xml version="1.0" encoding="utf-8"?>
<sst xmlns="http://schemas.openxmlformats.org/spreadsheetml/2006/main" count="365" uniqueCount="178">
  <si>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</si>
  <si>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</si>
  <si>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</si>
  <si>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</si>
  <si>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</si>
  <si>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</si>
  <si>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</si>
  <si>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</si>
  <si>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</si>
  <si>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</si>
  <si>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</si>
  <si>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</si>
  <si>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</si>
  <si>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</si>
  <si>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</si>
  <si>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</si>
  <si>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</si>
  <si>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</si>
  <si>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</si>
  <si>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</si>
  <si>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</si>
  <si>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</si>
  <si>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</si>
  <si>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</si>
  <si>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</si>
  <si>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</si>
  <si>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</si>
  <si>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</si>
  <si>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</si>
  <si>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</si>
  <si>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</si>
  <si>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</si>
  <si>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</si>
  <si>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</si>
  <si>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</si>
  <si>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</si>
  <si>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</si>
  <si>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</si>
  <si>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</si>
  <si>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</si>
  <si>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</si>
  <si>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</si>
  <si>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</si>
  <si>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</si>
  <si>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</si>
  <si>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</si>
  <si>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</si>
  <si>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</si>
  <si>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</si>
  <si>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</si>
  <si>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</si>
  <si>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</si>
  <si>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</si>
  <si>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</si>
  <si>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</si>
  <si>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</si>
  <si>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</si>
  <si>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</si>
  <si>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</si>
  <si>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</si>
  <si>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</si>
  <si>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</si>
  <si>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</si>
  <si>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</si>
  <si>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</si>
  <si>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</si>
  <si>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</si>
  <si>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</si>
  <si>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</si>
  <si>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</si>
  <si>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</si>
  <si>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</si>
  <si>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</si>
  <si>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 **</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</si>
  <si>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</si>
  <si>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</si>
  <si>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</si>
  <si>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</si>
  <si>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</si>
  <si>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</si>
  <si>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</si>
  <si>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</si>
  <si>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</si>
  <si>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</si>
  <si>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</si>
  <si>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</si>
  <si>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</si>
  <si>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</si>
  <si>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</si>
  <si>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</si>
  <si>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</si>
  <si>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</si>
  <si>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</si>
  <si>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</si>
  <si>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</si>
  <si>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</si>
  <si>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</si>
  <si>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</si>
  <si>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</si>
  <si>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t xml:space="preserve">       *  Базовый период - год, предшествующий расчетному периоду регулирования.</t>
  </si>
  <si>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</si>
  <si>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</si>
  <si>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</si>
  <si>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</si>
  <si>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</si>
  <si>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</si>
  <si>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</si>
  <si>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</si>
  <si>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</si>
  <si>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</si>
  <si>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</si>
  <si>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</si>
  <si>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</si>
  <si>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</si>
  <si>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</si>
  <si>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</si>
  <si>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</si>
  <si>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</si>
  <si>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</si>
  <si>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</si>
  <si>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</si>
  <si>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</si>
  <si>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</si>
  <si>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</si>
  <si>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</si>
  <si>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</si>
  <si>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</si>
  <si>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</si>
  <si>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</si>
  <si>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</si>
  <si>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</si>
  <si>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</si>
  <si>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</si>
  <si>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</si>
  <si>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</si>
  <si>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</si>
  <si>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</si>
  <si>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</si>
  <si>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</si>
  <si>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</si>
  <si>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</si>
  <si>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</si>
  <si>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</si>
  <si>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</si>
  <si>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</si>
  <si>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</si>
  <si>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</si>
  <si>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</si>
  <si>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</si>
  <si>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</si>
  <si>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</si>
  <si>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</si>
  <si>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</si>
  <si>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</si>
  <si>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</si>
  <si>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</si>
  <si>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</si>
  <si>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</si>
  <si>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</si>
  <si>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</si>
  <si>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</si>
  <si>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</si>
  <si>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</si>
  <si>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</si>
  <si>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</si>
  <si>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</si>
  <si>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</si>
  <si>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</si>
  <si>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</si>
  <si>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</si>
  <si>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</si>
  <si>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</si>
  <si>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</si>
  <si>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</si>
  <si>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</si>
  <si>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</si>
  <si>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</si>
  <si>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Ярославская область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</si>
</sst>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_р_._-;\-* #,##0_р_._-;_-* &quot;-&quot;??_р_._-;_-@_-"/>
    <numFmt numFmtId="166" formatCode="_-* #,##0.0_р_._-;\-* #,##0.0_р_._-;_-* &quot;-&quot;??_р_._-;_-@_-"/>
  </numFmts>
  <fonts count="17"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1"/>
      <color theme="1"/>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0"/>
      <color indexed="9"/>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164" fontId="8" fillId="0" borderId="0" applyFont="0" applyFill="0" applyBorder="0" applyAlignment="0" applyProtection="0"/>
    <xf numFmtId="0" fontId="1" fillId="0" borderId="0"/>
    <xf numFmtId="0" fontId="6" fillId="0" borderId="0"/>
    <xf numFmtId="0" fontId="16" fillId="0" borderId="0" applyNumberFormat="0" applyFill="0" applyBorder="0" applyAlignment="0" applyProtection="0"/>
  </cellStyleXfs>
  <cellXfs count="112">
    <xf numFmtId="0" fontId="0" fillId="0" borderId="0" xfId="0"/>
    <xf numFmtId="0" fontId="2" fillId="0" borderId="0" xfId="2" applyFont="1" applyAlignment="1">
      <alignment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2" fillId="0" borderId="9" xfId="1" applyNumberFormat="1" applyFont="1" applyFill="1" applyBorder="1" applyAlignment="1">
      <alignment horizontal="center" vertical="center"/>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6" fontId="2" fillId="0" borderId="8"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164"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5" fillId="0" borderId="0" xfId="2" applyFont="1"/>
    <xf numFmtId="0" fontId="3" fillId="0" borderId="0" xfId="2" applyFont="1"/>
    <xf numFmtId="0" fontId="4" fillId="0" borderId="0" xfId="2" applyFont="1" applyAlignment="1">
      <alignment vertical="center"/>
    </xf>
    <xf numFmtId="0" fontId="1" fillId="0" borderId="0" xfId="2"/>
    <xf numFmtId="0" fontId="1" fillId="0" borderId="0" xfId="2" applyAlignment="1">
      <alignment horizontal="left"/>
    </xf>
    <xf numFmtId="0" fontId="16" fillId="0" borderId="0" xfId="4"/>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5" fontId="9" fillId="0" borderId="5" xfId="1" applyNumberFormat="1" applyFont="1" applyFill="1" applyBorder="1" applyAlignment="1">
      <alignment horizontal="center" vertical="center"/>
    </xf>
    <xf numFmtId="165" fontId="9" fillId="0" borderId="6" xfId="1" applyNumberFormat="1" applyFont="1" applyFill="1" applyBorder="1" applyAlignment="1">
      <alignment horizontal="center" vertical="center"/>
    </xf>
    <xf numFmtId="165"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5" fontId="9" fillId="0" borderId="8"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5"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6" fontId="2" fillId="0" borderId="5" xfId="1" applyNumberFormat="1" applyFont="1" applyFill="1" applyBorder="1" applyAlignment="1">
      <alignment horizontal="center" vertical="center"/>
    </xf>
    <xf numFmtId="166" fontId="2" fillId="0" borderId="6"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166" fontId="2" fillId="0" borderId="8" xfId="2" applyNumberFormat="1" applyFont="1" applyFill="1" applyBorder="1" applyAlignment="1">
      <alignment vertical="center"/>
    </xf>
    <xf numFmtId="166" fontId="2" fillId="0" borderId="0" xfId="2" applyNumberFormat="1" applyFont="1" applyFill="1" applyBorder="1" applyAlignment="1">
      <alignment vertical="center"/>
    </xf>
    <xf numFmtId="166" fontId="2" fillId="0" borderId="9" xfId="2" applyNumberFormat="1" applyFont="1" applyFill="1" applyBorder="1" applyAlignment="1">
      <alignment vertical="center"/>
    </xf>
    <xf numFmtId="166"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6" fontId="2" fillId="0" borderId="10" xfId="1" applyNumberFormat="1" applyFont="1" applyFill="1" applyBorder="1" applyAlignment="1">
      <alignment horizontal="center" vertical="center"/>
    </xf>
    <xf numFmtId="166" fontId="2" fillId="0" borderId="11" xfId="1" applyNumberFormat="1" applyFont="1" applyFill="1" applyBorder="1" applyAlignment="1">
      <alignment horizontal="center" vertical="center"/>
    </xf>
    <xf numFmtId="166"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2014_05_27_BP_calc_AUTO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054;&#1090;&#1076;&#1077;&#1083;%20&#1073;&#1072;&#1083;&#1072;&#1085;&#1089;&#1086;&#1074;\&#1054;&#1041;&#1066;&#1045;&#1052;&#1067;\2012%20&#1075;&#1086;&#1076;\&#1054;&#1041;&#1066;&#1045;&#1052;&#1067;_&#1055;&#1051;&#1040;&#1053;%202012_&#1056;&#1045;&#1040;&#1051;&#1048;&#1047;&#1040;&#1062;&#1048;&#107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C14" sqref="C14"/>
    </sheetView>
  </sheetViews>
  <sheetFormatPr defaultRowHeight="12.75" x14ac:dyDescent="0.2"/>
  <cols>
    <col min="1" max="1" width="41" style="45" bestFit="1" customWidth="1"/>
    <col min="2" max="2" width="31.28515625" style="45" customWidth="1"/>
    <col min="3" max="16384" width="9.140625" style="45"/>
  </cols>
  <sheetData>
    <row r="1" spans="1:2" ht="16.5" x14ac:dyDescent="0.2">
      <c r="A1" s="44" t="s">
        <v>159</v>
      </c>
    </row>
    <row r="2" spans="1:2" ht="16.5" x14ac:dyDescent="0.2">
      <c r="A2" s="44"/>
    </row>
    <row r="3" spans="1:2" ht="15.75" x14ac:dyDescent="0.2">
      <c r="A3" s="1" t="s">
        <v>160</v>
      </c>
      <c r="B3" s="45" t="s">
        <v>161</v>
      </c>
    </row>
    <row r="4" spans="1:2" ht="15.75" x14ac:dyDescent="0.2">
      <c r="A4" s="1"/>
    </row>
    <row r="5" spans="1:2" ht="15.75" x14ac:dyDescent="0.2">
      <c r="A5" s="1" t="s">
        <v>162</v>
      </c>
      <c r="B5" s="45" t="s">
        <v>163</v>
      </c>
    </row>
    <row r="6" spans="1:2" ht="15.75" x14ac:dyDescent="0.2">
      <c r="A6" s="1"/>
    </row>
    <row r="7" spans="1:2" ht="15.75" x14ac:dyDescent="0.2">
      <c r="A7" s="1" t="s">
        <v>164</v>
      </c>
      <c r="B7" s="45" t="s">
        <v>165</v>
      </c>
    </row>
    <row r="8" spans="1:2" ht="15.75" x14ac:dyDescent="0.2">
      <c r="A8" s="1"/>
    </row>
    <row r="9" spans="1:2" ht="15.75" x14ac:dyDescent="0.2">
      <c r="A9" s="1" t="s">
        <v>166</v>
      </c>
      <c r="B9" s="45" t="s">
        <v>165</v>
      </c>
    </row>
    <row r="10" spans="1:2" ht="15.75" x14ac:dyDescent="0.2">
      <c r="A10" s="1"/>
    </row>
    <row r="11" spans="1:2" ht="15.75" x14ac:dyDescent="0.2">
      <c r="A11" s="1" t="s">
        <v>167</v>
      </c>
      <c r="B11" s="46">
        <v>7706284124</v>
      </c>
    </row>
    <row r="12" spans="1:2" ht="15.75" x14ac:dyDescent="0.2">
      <c r="A12" s="1"/>
    </row>
    <row r="13" spans="1:2" ht="15.75" x14ac:dyDescent="0.2">
      <c r="A13" s="1" t="s">
        <v>168</v>
      </c>
      <c r="B13" s="46">
        <v>770801001</v>
      </c>
    </row>
    <row r="14" spans="1:2" ht="15.75" x14ac:dyDescent="0.2">
      <c r="A14" s="1" t="s">
        <v>169</v>
      </c>
      <c r="B14" s="45" t="s">
        <v>170</v>
      </c>
    </row>
    <row r="15" spans="1:2" ht="15.75" x14ac:dyDescent="0.2">
      <c r="A15" s="1"/>
    </row>
    <row r="16" spans="1:2" ht="15.75" x14ac:dyDescent="0.2">
      <c r="A16" s="1" t="s">
        <v>171</v>
      </c>
      <c r="B16" s="47" t="s">
        <v>172</v>
      </c>
    </row>
    <row r="17" spans="1:2" ht="15.75" x14ac:dyDescent="0.2">
      <c r="A17" s="1"/>
    </row>
    <row r="18" spans="1:2" ht="15.75" x14ac:dyDescent="0.2">
      <c r="A18" s="1" t="s">
        <v>173</v>
      </c>
      <c r="B18" s="45" t="s">
        <v>174</v>
      </c>
    </row>
    <row r="19" spans="1:2" ht="15.75" x14ac:dyDescent="0.2">
      <c r="A19" s="1"/>
    </row>
    <row r="20" spans="1:2" ht="15.75" x14ac:dyDescent="0.2">
      <c r="A20" s="1" t="s">
        <v>175</v>
      </c>
      <c r="B20" s="45" t="s">
        <v>176</v>
      </c>
    </row>
  </sheetData>
  <hyperlinks>
    <hyperlink ref="B1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80" zoomScaleNormal="100" zoomScaleSheetLayoutView="80" workbookViewId="0">
      <pane xSplit="3" ySplit="8" topLeftCell="D87" activePane="bottomRight" state="frozen"/>
      <selection activeCell="C14" sqref="C14"/>
      <selection pane="topRight" activeCell="C14" sqref="C14"/>
      <selection pane="bottomLeft" activeCell="C14" sqref="C14"/>
      <selection pane="bottomRight" activeCell="E99" sqref="E99"/>
    </sheetView>
  </sheetViews>
  <sheetFormatPr defaultRowHeight="15.75" x14ac:dyDescent="0.2"/>
  <cols>
    <col min="1" max="1" width="9.7109375" style="48" customWidth="1"/>
    <col min="2" max="2" width="53.5703125" style="48" customWidth="1"/>
    <col min="3" max="3" width="12.28515625" style="48" customWidth="1"/>
    <col min="4" max="5" width="27.5703125" style="48" customWidth="1"/>
    <col min="6" max="6" width="24.140625" style="48" customWidth="1"/>
    <col min="7" max="16384" width="9.140625" style="48"/>
  </cols>
  <sheetData>
    <row r="1" spans="1:6" ht="63.75" x14ac:dyDescent="0.2">
      <c r="F1" s="49" t="s">
        <v>0</v>
      </c>
    </row>
    <row r="5" spans="1:6" ht="16.5" x14ac:dyDescent="0.2">
      <c r="A5" s="105" t="s">
        <v>1</v>
      </c>
      <c r="B5" s="106"/>
      <c r="C5" s="106"/>
      <c r="D5" s="106"/>
      <c r="E5" s="106"/>
      <c r="F5" s="106"/>
    </row>
    <row r="6" spans="1:6" x14ac:dyDescent="0.2">
      <c r="C6" s="50" t="s">
        <v>177</v>
      </c>
    </row>
    <row r="7" spans="1:6" ht="16.5" thickBot="1" x14ac:dyDescent="0.25"/>
    <row r="8" spans="1:6" s="55" customFormat="1" ht="48" thickBot="1" x14ac:dyDescent="0.25">
      <c r="A8" s="51" t="s">
        <v>2</v>
      </c>
      <c r="B8" s="52" t="s">
        <v>3</v>
      </c>
      <c r="C8" s="53" t="s">
        <v>4</v>
      </c>
      <c r="D8" s="51" t="s">
        <v>5</v>
      </c>
      <c r="E8" s="52" t="s">
        <v>6</v>
      </c>
      <c r="F8" s="54" t="s">
        <v>7</v>
      </c>
    </row>
    <row r="9" spans="1:6" s="62" customFormat="1" ht="31.5" x14ac:dyDescent="0.2">
      <c r="A9" s="56" t="s">
        <v>8</v>
      </c>
      <c r="B9" s="57" t="s">
        <v>9</v>
      </c>
      <c r="C9" s="58"/>
      <c r="D9" s="59">
        <f>D11+D61+D74</f>
        <v>518139.98</v>
      </c>
      <c r="E9" s="60">
        <f t="shared" ref="E9:F9" si="0">E11+E61+E74</f>
        <v>507977.5</v>
      </c>
      <c r="F9" s="61">
        <f t="shared" si="0"/>
        <v>521322.20899747213</v>
      </c>
    </row>
    <row r="10" spans="1:6" x14ac:dyDescent="0.2">
      <c r="A10" s="63"/>
      <c r="B10" s="64" t="s">
        <v>10</v>
      </c>
      <c r="C10" s="65"/>
      <c r="D10" s="2"/>
      <c r="E10" s="3"/>
      <c r="F10" s="4"/>
    </row>
    <row r="11" spans="1:6" s="62" customFormat="1" ht="31.5" x14ac:dyDescent="0.2">
      <c r="A11" s="66" t="s">
        <v>11</v>
      </c>
      <c r="B11" s="67" t="s">
        <v>12</v>
      </c>
      <c r="C11" s="68" t="s">
        <v>13</v>
      </c>
      <c r="D11" s="69">
        <f>D12+D15</f>
        <v>5023.4849999999988</v>
      </c>
      <c r="E11" s="70">
        <f t="shared" ref="E11:F11" si="1">E12+E15</f>
        <v>4633.2</v>
      </c>
      <c r="F11" s="71">
        <f t="shared" si="1"/>
        <v>5098.8372749999999</v>
      </c>
    </row>
    <row r="12" spans="1:6" x14ac:dyDescent="0.2">
      <c r="A12" s="63" t="s">
        <v>14</v>
      </c>
      <c r="B12" s="72" t="s">
        <v>15</v>
      </c>
      <c r="C12" s="65" t="s">
        <v>13</v>
      </c>
      <c r="D12" s="2">
        <f>SUM(D13:D14)</f>
        <v>5023.4849999999988</v>
      </c>
      <c r="E12" s="3">
        <f>SUM(E13:E14)</f>
        <v>4633.2</v>
      </c>
      <c r="F12" s="4">
        <f t="shared" ref="F12" si="2">SUM(F13:F14)</f>
        <v>4356.4259388999999</v>
      </c>
    </row>
    <row r="13" spans="1:6" x14ac:dyDescent="0.2">
      <c r="A13" s="63"/>
      <c r="B13" s="73" t="s">
        <v>16</v>
      </c>
      <c r="C13" s="65" t="s">
        <v>13</v>
      </c>
      <c r="D13" s="2">
        <f>D21+D28+D35+D42+D49+D56</f>
        <v>2501.2789999999995</v>
      </c>
      <c r="E13" s="3">
        <f>E21+E28+E35+E42+E49+E56</f>
        <v>2455.7000000000007</v>
      </c>
      <c r="F13" s="4">
        <f t="shared" ref="F13:F14" si="3">F21+F28+F35+F42+F49+F56</f>
        <v>2538.7981849999996</v>
      </c>
    </row>
    <row r="14" spans="1:6" x14ac:dyDescent="0.2">
      <c r="A14" s="63"/>
      <c r="B14" s="73" t="s">
        <v>17</v>
      </c>
      <c r="C14" s="65" t="s">
        <v>13</v>
      </c>
      <c r="D14" s="2">
        <f>D22+D29+D36+D43+D50+D57</f>
        <v>2522.2059999999997</v>
      </c>
      <c r="E14" s="3">
        <f>E22+E29+E36+E43+E50+E57</f>
        <v>2177.4999999999991</v>
      </c>
      <c r="F14" s="4">
        <f t="shared" si="3"/>
        <v>1817.6277539000002</v>
      </c>
    </row>
    <row r="15" spans="1:6" x14ac:dyDescent="0.2">
      <c r="A15" s="63" t="s">
        <v>18</v>
      </c>
      <c r="B15" s="72" t="s">
        <v>19</v>
      </c>
      <c r="C15" s="65" t="s">
        <v>13</v>
      </c>
      <c r="D15" s="2">
        <f>SUM(D16:D17)</f>
        <v>0</v>
      </c>
      <c r="E15" s="3">
        <f>SUM(E16:E17)</f>
        <v>0</v>
      </c>
      <c r="F15" s="4">
        <f t="shared" ref="F15" si="4">SUM(F16:F17)</f>
        <v>742.41133610000009</v>
      </c>
    </row>
    <row r="16" spans="1:6" x14ac:dyDescent="0.2">
      <c r="A16" s="63"/>
      <c r="B16" s="73" t="s">
        <v>16</v>
      </c>
      <c r="C16" s="65" t="s">
        <v>13</v>
      </c>
      <c r="D16" s="2">
        <f>D24+D31+D38+D45+D52+D59</f>
        <v>0</v>
      </c>
      <c r="E16" s="3">
        <f>E24+E31+E38+E45+E52+E59</f>
        <v>0</v>
      </c>
      <c r="F16" s="4">
        <f t="shared" ref="F16:F17" si="5">F24+F31+F38+F45+F52+F59</f>
        <v>0</v>
      </c>
    </row>
    <row r="17" spans="1:6" x14ac:dyDescent="0.2">
      <c r="A17" s="63"/>
      <c r="B17" s="73" t="s">
        <v>17</v>
      </c>
      <c r="C17" s="65" t="s">
        <v>13</v>
      </c>
      <c r="D17" s="2">
        <f>D25+D32+D39+D46+D53+D60</f>
        <v>0</v>
      </c>
      <c r="E17" s="3">
        <f>E25+E32+E39+E46+E53+E60</f>
        <v>0</v>
      </c>
      <c r="F17" s="4">
        <f t="shared" si="5"/>
        <v>742.41133610000009</v>
      </c>
    </row>
    <row r="18" spans="1:6" x14ac:dyDescent="0.2">
      <c r="A18" s="63"/>
      <c r="B18" s="64" t="s">
        <v>10</v>
      </c>
      <c r="C18" s="65" t="s">
        <v>13</v>
      </c>
      <c r="D18" s="2"/>
      <c r="E18" s="3"/>
      <c r="F18" s="4"/>
    </row>
    <row r="19" spans="1:6" ht="78.75" x14ac:dyDescent="0.2">
      <c r="A19" s="63" t="s">
        <v>20</v>
      </c>
      <c r="B19" s="64" t="s">
        <v>21</v>
      </c>
      <c r="C19" s="65" t="s">
        <v>13</v>
      </c>
      <c r="D19" s="2">
        <f>D20+D23</f>
        <v>844.91399999999999</v>
      </c>
      <c r="E19" s="3">
        <f>E20+E23</f>
        <v>177.24515869051652</v>
      </c>
      <c r="F19" s="4">
        <f t="shared" ref="F19" si="6">F20+F23</f>
        <v>857.58768936072727</v>
      </c>
    </row>
    <row r="20" spans="1:6" x14ac:dyDescent="0.2">
      <c r="A20" s="63" t="s">
        <v>22</v>
      </c>
      <c r="B20" s="72" t="s">
        <v>15</v>
      </c>
      <c r="C20" s="65" t="s">
        <v>13</v>
      </c>
      <c r="D20" s="2">
        <f>SUM(D21:D22)</f>
        <v>844.91399999999999</v>
      </c>
      <c r="E20" s="3">
        <f>SUM(E21:E22)</f>
        <v>177.24515869051652</v>
      </c>
      <c r="F20" s="4">
        <f t="shared" ref="F20" si="7">SUM(F21:F22)</f>
        <v>735.00504914611633</v>
      </c>
    </row>
    <row r="21" spans="1:6" x14ac:dyDescent="0.2">
      <c r="A21" s="63"/>
      <c r="B21" s="73" t="s">
        <v>16</v>
      </c>
      <c r="C21" s="65" t="s">
        <v>13</v>
      </c>
      <c r="D21" s="2">
        <v>428.46199999999999</v>
      </c>
      <c r="E21" s="3">
        <v>5.2564177669602383</v>
      </c>
      <c r="F21" s="4">
        <v>434.88892999999996</v>
      </c>
    </row>
    <row r="22" spans="1:6" x14ac:dyDescent="0.2">
      <c r="A22" s="63"/>
      <c r="B22" s="73" t="s">
        <v>17</v>
      </c>
      <c r="C22" s="65" t="s">
        <v>13</v>
      </c>
      <c r="D22" s="2">
        <v>416.452</v>
      </c>
      <c r="E22" s="3">
        <v>171.98874092355629</v>
      </c>
      <c r="F22" s="4">
        <v>300.11611914611638</v>
      </c>
    </row>
    <row r="23" spans="1:6" x14ac:dyDescent="0.2">
      <c r="A23" s="63" t="s">
        <v>23</v>
      </c>
      <c r="B23" s="72" t="s">
        <v>19</v>
      </c>
      <c r="C23" s="65" t="s">
        <v>13</v>
      </c>
      <c r="D23" s="2">
        <f>SUM(D24:D25)</f>
        <v>0</v>
      </c>
      <c r="E23" s="3">
        <f>SUM(E24:E25)</f>
        <v>0</v>
      </c>
      <c r="F23" s="4">
        <f t="shared" ref="F23" si="8">SUM(F24:F25)</f>
        <v>122.58264021461092</v>
      </c>
    </row>
    <row r="24" spans="1:6" x14ac:dyDescent="0.2">
      <c r="A24" s="63"/>
      <c r="B24" s="73" t="s">
        <v>16</v>
      </c>
      <c r="C24" s="65" t="s">
        <v>13</v>
      </c>
      <c r="D24" s="2">
        <v>0</v>
      </c>
      <c r="E24" s="3">
        <v>0</v>
      </c>
      <c r="F24" s="4">
        <v>0</v>
      </c>
    </row>
    <row r="25" spans="1:6" x14ac:dyDescent="0.2">
      <c r="A25" s="63"/>
      <c r="B25" s="73" t="s">
        <v>17</v>
      </c>
      <c r="C25" s="65" t="s">
        <v>13</v>
      </c>
      <c r="D25" s="2">
        <v>0</v>
      </c>
      <c r="E25" s="3">
        <v>0</v>
      </c>
      <c r="F25" s="4">
        <v>122.58264021461092</v>
      </c>
    </row>
    <row r="26" spans="1:6" ht="63" x14ac:dyDescent="0.2">
      <c r="A26" s="63" t="s">
        <v>24</v>
      </c>
      <c r="B26" s="64" t="s">
        <v>25</v>
      </c>
      <c r="C26" s="65" t="s">
        <v>13</v>
      </c>
      <c r="D26" s="2">
        <f>D27+D30</f>
        <v>0</v>
      </c>
      <c r="E26" s="3">
        <f t="shared" ref="E26:F26" si="9">E27+E30</f>
        <v>0</v>
      </c>
      <c r="F26" s="4">
        <f t="shared" si="9"/>
        <v>0.5329999739750082</v>
      </c>
    </row>
    <row r="27" spans="1:6" x14ac:dyDescent="0.2">
      <c r="A27" s="63" t="s">
        <v>26</v>
      </c>
      <c r="B27" s="72" t="s">
        <v>15</v>
      </c>
      <c r="C27" s="65" t="s">
        <v>13</v>
      </c>
      <c r="D27" s="2">
        <f>SUM(D28:D29)</f>
        <v>0</v>
      </c>
      <c r="E27" s="3">
        <f t="shared" ref="E27:F27" si="10">SUM(E28:E29)</f>
        <v>0</v>
      </c>
      <c r="F27" s="4">
        <f t="shared" si="10"/>
        <v>0.37842998152225582</v>
      </c>
    </row>
    <row r="28" spans="1:6" x14ac:dyDescent="0.2">
      <c r="A28" s="63"/>
      <c r="B28" s="73" t="s">
        <v>16</v>
      </c>
      <c r="C28" s="65" t="s">
        <v>13</v>
      </c>
      <c r="D28" s="2">
        <v>0</v>
      </c>
      <c r="E28" s="3">
        <v>0</v>
      </c>
      <c r="F28" s="4">
        <v>0</v>
      </c>
    </row>
    <row r="29" spans="1:6" x14ac:dyDescent="0.2">
      <c r="A29" s="63"/>
      <c r="B29" s="73" t="s">
        <v>17</v>
      </c>
      <c r="C29" s="65" t="s">
        <v>13</v>
      </c>
      <c r="D29" s="2">
        <v>0</v>
      </c>
      <c r="E29" s="3">
        <v>0</v>
      </c>
      <c r="F29" s="4">
        <v>0.37842998152225582</v>
      </c>
    </row>
    <row r="30" spans="1:6" x14ac:dyDescent="0.2">
      <c r="A30" s="63" t="s">
        <v>27</v>
      </c>
      <c r="B30" s="72" t="s">
        <v>19</v>
      </c>
      <c r="C30" s="65" t="s">
        <v>13</v>
      </c>
      <c r="D30" s="2">
        <f>SUM(D31:D32)</f>
        <v>0</v>
      </c>
      <c r="E30" s="3">
        <f t="shared" ref="E30:F30" si="11">SUM(E31:E32)</f>
        <v>0</v>
      </c>
      <c r="F30" s="4">
        <f t="shared" si="11"/>
        <v>0.15456999245275238</v>
      </c>
    </row>
    <row r="31" spans="1:6" x14ac:dyDescent="0.2">
      <c r="A31" s="63"/>
      <c r="B31" s="73" t="s">
        <v>16</v>
      </c>
      <c r="C31" s="65" t="s">
        <v>13</v>
      </c>
      <c r="D31" s="2">
        <v>0</v>
      </c>
      <c r="E31" s="3">
        <v>0</v>
      </c>
      <c r="F31" s="4">
        <v>0</v>
      </c>
    </row>
    <row r="32" spans="1:6" x14ac:dyDescent="0.2">
      <c r="A32" s="63"/>
      <c r="B32" s="73" t="s">
        <v>17</v>
      </c>
      <c r="C32" s="65" t="s">
        <v>13</v>
      </c>
      <c r="D32" s="2">
        <v>0</v>
      </c>
      <c r="E32" s="3">
        <v>0</v>
      </c>
      <c r="F32" s="4">
        <v>0.15456999245275238</v>
      </c>
    </row>
    <row r="33" spans="1:6" ht="78.75" x14ac:dyDescent="0.2">
      <c r="A33" s="63" t="s">
        <v>28</v>
      </c>
      <c r="B33" s="64" t="s">
        <v>29</v>
      </c>
      <c r="C33" s="65" t="s">
        <v>13</v>
      </c>
      <c r="D33" s="2">
        <f>D34+D37</f>
        <v>0</v>
      </c>
      <c r="E33" s="3">
        <f t="shared" ref="E33:F33" si="12">E34+E37</f>
        <v>0</v>
      </c>
      <c r="F33" s="4">
        <f t="shared" si="12"/>
        <v>0</v>
      </c>
    </row>
    <row r="34" spans="1:6" x14ac:dyDescent="0.2">
      <c r="A34" s="63" t="s">
        <v>30</v>
      </c>
      <c r="B34" s="72" t="s">
        <v>15</v>
      </c>
      <c r="C34" s="65" t="s">
        <v>13</v>
      </c>
      <c r="D34" s="2">
        <f>SUM(D35:D36)</f>
        <v>0</v>
      </c>
      <c r="E34" s="3">
        <f t="shared" ref="E34:F34" si="13">SUM(E35:E36)</f>
        <v>0</v>
      </c>
      <c r="F34" s="4">
        <f t="shared" si="13"/>
        <v>0</v>
      </c>
    </row>
    <row r="35" spans="1:6" x14ac:dyDescent="0.2">
      <c r="A35" s="63"/>
      <c r="B35" s="73" t="s">
        <v>16</v>
      </c>
      <c r="C35" s="65" t="s">
        <v>13</v>
      </c>
      <c r="D35" s="2">
        <v>0</v>
      </c>
      <c r="E35" s="3">
        <v>0</v>
      </c>
      <c r="F35" s="4">
        <v>0</v>
      </c>
    </row>
    <row r="36" spans="1:6" x14ac:dyDescent="0.2">
      <c r="A36" s="63"/>
      <c r="B36" s="73" t="s">
        <v>17</v>
      </c>
      <c r="C36" s="65" t="s">
        <v>13</v>
      </c>
      <c r="D36" s="2">
        <v>0</v>
      </c>
      <c r="E36" s="3">
        <v>0</v>
      </c>
      <c r="F36" s="4">
        <v>0</v>
      </c>
    </row>
    <row r="37" spans="1:6" x14ac:dyDescent="0.2">
      <c r="A37" s="63" t="s">
        <v>31</v>
      </c>
      <c r="B37" s="72" t="s">
        <v>19</v>
      </c>
      <c r="C37" s="65" t="s">
        <v>13</v>
      </c>
      <c r="D37" s="2">
        <f>SUM(D38:D39)</f>
        <v>0</v>
      </c>
      <c r="E37" s="3">
        <f t="shared" ref="E37:F37" si="14">SUM(E38:E39)</f>
        <v>0</v>
      </c>
      <c r="F37" s="4">
        <f t="shared" si="14"/>
        <v>0</v>
      </c>
    </row>
    <row r="38" spans="1:6" x14ac:dyDescent="0.2">
      <c r="A38" s="63"/>
      <c r="B38" s="73" t="s">
        <v>16</v>
      </c>
      <c r="C38" s="65" t="s">
        <v>13</v>
      </c>
      <c r="D38" s="2">
        <v>0</v>
      </c>
      <c r="E38" s="3">
        <v>0</v>
      </c>
      <c r="F38" s="4">
        <v>0</v>
      </c>
    </row>
    <row r="39" spans="1:6" x14ac:dyDescent="0.2">
      <c r="A39" s="63"/>
      <c r="B39" s="73" t="s">
        <v>17</v>
      </c>
      <c r="C39" s="65" t="s">
        <v>13</v>
      </c>
      <c r="D39" s="2">
        <v>0</v>
      </c>
      <c r="E39" s="3">
        <v>0</v>
      </c>
      <c r="F39" s="4">
        <v>0</v>
      </c>
    </row>
    <row r="40" spans="1:6" ht="78.75" x14ac:dyDescent="0.2">
      <c r="A40" s="63" t="s">
        <v>32</v>
      </c>
      <c r="B40" s="64" t="s">
        <v>33</v>
      </c>
      <c r="C40" s="65" t="s">
        <v>13</v>
      </c>
      <c r="D40" s="2">
        <f>D41+D44</f>
        <v>0</v>
      </c>
      <c r="E40" s="3">
        <f t="shared" ref="E40:F40" si="15">E41+E44</f>
        <v>0</v>
      </c>
      <c r="F40" s="4">
        <f t="shared" si="15"/>
        <v>0</v>
      </c>
    </row>
    <row r="41" spans="1:6" x14ac:dyDescent="0.2">
      <c r="A41" s="63" t="s">
        <v>34</v>
      </c>
      <c r="B41" s="72" t="s">
        <v>15</v>
      </c>
      <c r="C41" s="65" t="s">
        <v>13</v>
      </c>
      <c r="D41" s="2">
        <f>SUM(D42:D43)</f>
        <v>0</v>
      </c>
      <c r="E41" s="3">
        <f t="shared" ref="E41:F41" si="16">SUM(E42:E43)</f>
        <v>0</v>
      </c>
      <c r="F41" s="4">
        <f t="shared" si="16"/>
        <v>0</v>
      </c>
    </row>
    <row r="42" spans="1:6" x14ac:dyDescent="0.2">
      <c r="A42" s="63"/>
      <c r="B42" s="73" t="s">
        <v>16</v>
      </c>
      <c r="C42" s="65" t="s">
        <v>13</v>
      </c>
      <c r="D42" s="2">
        <v>0</v>
      </c>
      <c r="E42" s="3">
        <v>0</v>
      </c>
      <c r="F42" s="4">
        <v>0</v>
      </c>
    </row>
    <row r="43" spans="1:6" x14ac:dyDescent="0.2">
      <c r="A43" s="63"/>
      <c r="B43" s="73" t="s">
        <v>17</v>
      </c>
      <c r="C43" s="65" t="s">
        <v>13</v>
      </c>
      <c r="D43" s="2">
        <v>0</v>
      </c>
      <c r="E43" s="3">
        <v>0</v>
      </c>
      <c r="F43" s="4">
        <v>0</v>
      </c>
    </row>
    <row r="44" spans="1:6" x14ac:dyDescent="0.2">
      <c r="A44" s="63" t="s">
        <v>35</v>
      </c>
      <c r="B44" s="72" t="s">
        <v>19</v>
      </c>
      <c r="C44" s="65" t="s">
        <v>13</v>
      </c>
      <c r="D44" s="2">
        <f>SUM(D45:D46)</f>
        <v>0</v>
      </c>
      <c r="E44" s="3">
        <f t="shared" ref="E44:F44" si="17">SUM(E45:E46)</f>
        <v>0</v>
      </c>
      <c r="F44" s="4">
        <f t="shared" si="17"/>
        <v>0</v>
      </c>
    </row>
    <row r="45" spans="1:6" x14ac:dyDescent="0.2">
      <c r="A45" s="63"/>
      <c r="B45" s="73" t="s">
        <v>16</v>
      </c>
      <c r="C45" s="65" t="s">
        <v>13</v>
      </c>
      <c r="D45" s="2">
        <v>0</v>
      </c>
      <c r="E45" s="3">
        <v>0</v>
      </c>
      <c r="F45" s="4">
        <v>0</v>
      </c>
    </row>
    <row r="46" spans="1:6" s="74" customFormat="1" x14ac:dyDescent="0.2">
      <c r="A46" s="63"/>
      <c r="B46" s="73" t="s">
        <v>17</v>
      </c>
      <c r="C46" s="65" t="s">
        <v>13</v>
      </c>
      <c r="D46" s="2">
        <v>0</v>
      </c>
      <c r="E46" s="3">
        <v>0</v>
      </c>
      <c r="F46" s="4">
        <v>0</v>
      </c>
    </row>
    <row r="47" spans="1:6" s="74" customFormat="1" ht="31.5" x14ac:dyDescent="0.2">
      <c r="A47" s="63" t="s">
        <v>36</v>
      </c>
      <c r="B47" s="64" t="s">
        <v>37</v>
      </c>
      <c r="C47" s="65" t="s">
        <v>13</v>
      </c>
      <c r="D47" s="2">
        <f>D48+D51</f>
        <v>2130.4103136982826</v>
      </c>
      <c r="E47" s="3">
        <f t="shared" ref="E47:F47" si="18">E48+E51</f>
        <v>2551.3481604435401</v>
      </c>
      <c r="F47" s="4">
        <f t="shared" si="18"/>
        <v>2162.0230201051627</v>
      </c>
    </row>
    <row r="48" spans="1:6" s="74" customFormat="1" x14ac:dyDescent="0.2">
      <c r="A48" s="63" t="s">
        <v>38</v>
      </c>
      <c r="B48" s="72" t="s">
        <v>15</v>
      </c>
      <c r="C48" s="65" t="s">
        <v>13</v>
      </c>
      <c r="D48" s="2">
        <f>SUM(D49:D50)</f>
        <v>2130.4103136982826</v>
      </c>
      <c r="E48" s="3">
        <f t="shared" ref="E48:F48" si="19">SUM(E49:E50)</f>
        <v>2551.3481604435401</v>
      </c>
      <c r="F48" s="4">
        <f t="shared" si="19"/>
        <v>1806.2901715246655</v>
      </c>
    </row>
    <row r="49" spans="1:6" s="74" customFormat="1" x14ac:dyDescent="0.2">
      <c r="A49" s="63"/>
      <c r="B49" s="73" t="s">
        <v>16</v>
      </c>
      <c r="C49" s="65" t="s">
        <v>13</v>
      </c>
      <c r="D49" s="2">
        <v>921.53499999999997</v>
      </c>
      <c r="E49" s="3">
        <v>1320.140562298039</v>
      </c>
      <c r="F49" s="4">
        <v>935.35802499999988</v>
      </c>
    </row>
    <row r="50" spans="1:6" x14ac:dyDescent="0.2">
      <c r="A50" s="63"/>
      <c r="B50" s="73" t="s">
        <v>17</v>
      </c>
      <c r="C50" s="65" t="s">
        <v>13</v>
      </c>
      <c r="D50" s="2">
        <v>1208.8753136982828</v>
      </c>
      <c r="E50" s="3">
        <v>1231.2075981455009</v>
      </c>
      <c r="F50" s="4">
        <v>870.93214652466565</v>
      </c>
    </row>
    <row r="51" spans="1:6" x14ac:dyDescent="0.2">
      <c r="A51" s="63" t="s">
        <v>39</v>
      </c>
      <c r="B51" s="72" t="s">
        <v>19</v>
      </c>
      <c r="C51" s="65" t="s">
        <v>13</v>
      </c>
      <c r="D51" s="2">
        <f>SUM(D52:D53)</f>
        <v>0</v>
      </c>
      <c r="E51" s="3">
        <f t="shared" ref="E51:F51" si="20">SUM(E52:E53)</f>
        <v>0</v>
      </c>
      <c r="F51" s="4">
        <f t="shared" si="20"/>
        <v>355.7328485804972</v>
      </c>
    </row>
    <row r="52" spans="1:6" x14ac:dyDescent="0.2">
      <c r="A52" s="63"/>
      <c r="B52" s="73" t="s">
        <v>16</v>
      </c>
      <c r="C52" s="65" t="s">
        <v>13</v>
      </c>
      <c r="D52" s="2">
        <v>0</v>
      </c>
      <c r="E52" s="3">
        <v>0</v>
      </c>
      <c r="F52" s="4">
        <v>0</v>
      </c>
    </row>
    <row r="53" spans="1:6" x14ac:dyDescent="0.2">
      <c r="A53" s="63"/>
      <c r="B53" s="73" t="s">
        <v>17</v>
      </c>
      <c r="C53" s="65" t="s">
        <v>13</v>
      </c>
      <c r="D53" s="2">
        <v>0</v>
      </c>
      <c r="E53" s="3">
        <v>0</v>
      </c>
      <c r="F53" s="4">
        <v>355.7328485804972</v>
      </c>
    </row>
    <row r="54" spans="1:6" x14ac:dyDescent="0.2">
      <c r="A54" s="63" t="s">
        <v>40</v>
      </c>
      <c r="B54" s="64" t="s">
        <v>41</v>
      </c>
      <c r="C54" s="65" t="s">
        <v>13</v>
      </c>
      <c r="D54" s="2">
        <f>D55+D58</f>
        <v>2048.1606863017169</v>
      </c>
      <c r="E54" s="3">
        <f t="shared" ref="E54:F54" si="21">E55+E58</f>
        <v>1904.6066808659439</v>
      </c>
      <c r="F54" s="4">
        <f t="shared" si="21"/>
        <v>2078.6935655601351</v>
      </c>
    </row>
    <row r="55" spans="1:6" x14ac:dyDescent="0.2">
      <c r="A55" s="63" t="s">
        <v>42</v>
      </c>
      <c r="B55" s="72" t="s">
        <v>15</v>
      </c>
      <c r="C55" s="65" t="s">
        <v>13</v>
      </c>
      <c r="D55" s="2">
        <f>SUM(D56:D57)</f>
        <v>2048.1606863017169</v>
      </c>
      <c r="E55" s="3">
        <f t="shared" ref="E55:F55" si="22">SUM(E56:E57)</f>
        <v>1904.6066808659439</v>
      </c>
      <c r="F55" s="4">
        <f t="shared" si="22"/>
        <v>1814.752288247696</v>
      </c>
    </row>
    <row r="56" spans="1:6" x14ac:dyDescent="0.2">
      <c r="A56" s="63"/>
      <c r="B56" s="73" t="s">
        <v>16</v>
      </c>
      <c r="C56" s="65" t="s">
        <v>13</v>
      </c>
      <c r="D56" s="2">
        <v>1151.2819999999999</v>
      </c>
      <c r="E56" s="3">
        <v>1130.3030199350017</v>
      </c>
      <c r="F56" s="4">
        <v>1168.55123</v>
      </c>
    </row>
    <row r="57" spans="1:6" x14ac:dyDescent="0.2">
      <c r="A57" s="63"/>
      <c r="B57" s="73" t="s">
        <v>17</v>
      </c>
      <c r="C57" s="65" t="s">
        <v>13</v>
      </c>
      <c r="D57" s="2">
        <v>896.87868630171681</v>
      </c>
      <c r="E57" s="3">
        <v>774.30366093094221</v>
      </c>
      <c r="F57" s="4">
        <v>646.20105824769587</v>
      </c>
    </row>
    <row r="58" spans="1:6" x14ac:dyDescent="0.2">
      <c r="A58" s="63" t="s">
        <v>43</v>
      </c>
      <c r="B58" s="72" t="s">
        <v>19</v>
      </c>
      <c r="C58" s="65" t="s">
        <v>13</v>
      </c>
      <c r="D58" s="2">
        <f>SUM(D59:D60)</f>
        <v>0</v>
      </c>
      <c r="E58" s="3">
        <f t="shared" ref="E58:F58" si="23">SUM(E59:E60)</f>
        <v>0</v>
      </c>
      <c r="F58" s="4">
        <f t="shared" si="23"/>
        <v>263.94127731243918</v>
      </c>
    </row>
    <row r="59" spans="1:6" x14ac:dyDescent="0.2">
      <c r="A59" s="63"/>
      <c r="B59" s="73" t="s">
        <v>16</v>
      </c>
      <c r="C59" s="65" t="s">
        <v>13</v>
      </c>
      <c r="D59" s="2">
        <v>0</v>
      </c>
      <c r="E59" s="3">
        <v>0</v>
      </c>
      <c r="F59" s="4">
        <v>0</v>
      </c>
    </row>
    <row r="60" spans="1:6" x14ac:dyDescent="0.2">
      <c r="A60" s="63"/>
      <c r="B60" s="73" t="s">
        <v>17</v>
      </c>
      <c r="C60" s="65" t="s">
        <v>13</v>
      </c>
      <c r="D60" s="2">
        <v>0</v>
      </c>
      <c r="E60" s="3">
        <v>0</v>
      </c>
      <c r="F60" s="4">
        <v>263.94127731243918</v>
      </c>
    </row>
    <row r="61" spans="1:6" s="62" customFormat="1" ht="63" x14ac:dyDescent="0.2">
      <c r="A61" s="66" t="s">
        <v>44</v>
      </c>
      <c r="B61" s="67" t="s">
        <v>45</v>
      </c>
      <c r="C61" s="68" t="s">
        <v>13</v>
      </c>
      <c r="D61" s="69">
        <f>D62+D65+D68+D71</f>
        <v>498765.85100000002</v>
      </c>
      <c r="E61" s="70">
        <f t="shared" ref="E61:F61" si="24">E62+E65+E68+E71</f>
        <v>489394.39999999997</v>
      </c>
      <c r="F61" s="71">
        <f t="shared" si="24"/>
        <v>502323.37172247213</v>
      </c>
    </row>
    <row r="62" spans="1:6" x14ac:dyDescent="0.2">
      <c r="A62" s="63"/>
      <c r="B62" s="64" t="s">
        <v>46</v>
      </c>
      <c r="C62" s="65" t="s">
        <v>13</v>
      </c>
      <c r="D62" s="2">
        <f>D63+D64</f>
        <v>18133.588</v>
      </c>
      <c r="E62" s="3">
        <f t="shared" ref="E62:F62" si="25">E63+E64</f>
        <v>13829.117400000001</v>
      </c>
      <c r="F62" s="4">
        <f t="shared" si="25"/>
        <v>16955.4123056721</v>
      </c>
    </row>
    <row r="63" spans="1:6" x14ac:dyDescent="0.2">
      <c r="A63" s="63"/>
      <c r="B63" s="73" t="s">
        <v>16</v>
      </c>
      <c r="C63" s="65" t="s">
        <v>13</v>
      </c>
      <c r="D63" s="2">
        <v>9292.0619999999999</v>
      </c>
      <c r="E63" s="3">
        <v>6858.3763500000005</v>
      </c>
      <c r="F63" s="4">
        <v>9212.635006682307</v>
      </c>
    </row>
    <row r="64" spans="1:6" x14ac:dyDescent="0.2">
      <c r="A64" s="63"/>
      <c r="B64" s="73" t="s">
        <v>17</v>
      </c>
      <c r="C64" s="65" t="s">
        <v>13</v>
      </c>
      <c r="D64" s="2">
        <v>8841.5259999999998</v>
      </c>
      <c r="E64" s="3">
        <v>6970.7410500000005</v>
      </c>
      <c r="F64" s="4">
        <v>7742.7772989897921</v>
      </c>
    </row>
    <row r="65" spans="1:6" x14ac:dyDescent="0.2">
      <c r="A65" s="63"/>
      <c r="B65" s="64" t="s">
        <v>47</v>
      </c>
      <c r="C65" s="65" t="s">
        <v>13</v>
      </c>
      <c r="D65" s="2">
        <f>D66+D67</f>
        <v>33097.001000000004</v>
      </c>
      <c r="E65" s="3">
        <f t="shared" ref="E65:F65" si="26">E66+E67</f>
        <v>12513.153450000002</v>
      </c>
      <c r="F65" s="4">
        <f t="shared" si="26"/>
        <v>29308.126306800001</v>
      </c>
    </row>
    <row r="66" spans="1:6" x14ac:dyDescent="0.2">
      <c r="A66" s="63"/>
      <c r="B66" s="73" t="s">
        <v>16</v>
      </c>
      <c r="C66" s="65" t="s">
        <v>13</v>
      </c>
      <c r="D66" s="2">
        <v>18008.184000000001</v>
      </c>
      <c r="E66" s="3">
        <v>5220.0141000000003</v>
      </c>
      <c r="F66" s="4">
        <v>15015.534216800001</v>
      </c>
    </row>
    <row r="67" spans="1:6" x14ac:dyDescent="0.2">
      <c r="A67" s="63"/>
      <c r="B67" s="73" t="s">
        <v>17</v>
      </c>
      <c r="C67" s="65" t="s">
        <v>13</v>
      </c>
      <c r="D67" s="2">
        <v>15088.816999999999</v>
      </c>
      <c r="E67" s="3">
        <v>7293.1393500000004</v>
      </c>
      <c r="F67" s="4">
        <v>14292.59209</v>
      </c>
    </row>
    <row r="68" spans="1:6" x14ac:dyDescent="0.2">
      <c r="A68" s="63"/>
      <c r="B68" s="64" t="s">
        <v>48</v>
      </c>
      <c r="C68" s="65" t="s">
        <v>13</v>
      </c>
      <c r="D68" s="2">
        <f>D69+D70</f>
        <v>26118.203000000001</v>
      </c>
      <c r="E68" s="3">
        <f t="shared" ref="E68:F68" si="27">E69+E70</f>
        <v>36977.6351</v>
      </c>
      <c r="F68" s="4">
        <f t="shared" si="27"/>
        <v>25416.83311</v>
      </c>
    </row>
    <row r="69" spans="1:6" x14ac:dyDescent="0.2">
      <c r="A69" s="63"/>
      <c r="B69" s="73" t="s">
        <v>16</v>
      </c>
      <c r="C69" s="65" t="s">
        <v>13</v>
      </c>
      <c r="D69" s="2">
        <v>12090.346</v>
      </c>
      <c r="E69" s="3">
        <v>18769.801750000002</v>
      </c>
      <c r="F69" s="4">
        <v>12453.05638</v>
      </c>
    </row>
    <row r="70" spans="1:6" x14ac:dyDescent="0.2">
      <c r="A70" s="63"/>
      <c r="B70" s="73" t="s">
        <v>17</v>
      </c>
      <c r="C70" s="65" t="s">
        <v>13</v>
      </c>
      <c r="D70" s="2">
        <v>14027.857</v>
      </c>
      <c r="E70" s="3">
        <v>18207.833350000001</v>
      </c>
      <c r="F70" s="4">
        <v>12963.776730000001</v>
      </c>
    </row>
    <row r="71" spans="1:6" x14ac:dyDescent="0.2">
      <c r="A71" s="63"/>
      <c r="B71" s="64" t="s">
        <v>49</v>
      </c>
      <c r="C71" s="65" t="s">
        <v>13</v>
      </c>
      <c r="D71" s="2">
        <f>D72+D73</f>
        <v>421417.05900000001</v>
      </c>
      <c r="E71" s="3">
        <f t="shared" ref="E71:F71" si="28">E72+E73</f>
        <v>426074.49404999998</v>
      </c>
      <c r="F71" s="4">
        <f t="shared" si="28"/>
        <v>430643</v>
      </c>
    </row>
    <row r="72" spans="1:6" x14ac:dyDescent="0.2">
      <c r="A72" s="63"/>
      <c r="B72" s="73" t="s">
        <v>16</v>
      </c>
      <c r="C72" s="65" t="s">
        <v>13</v>
      </c>
      <c r="D72" s="2">
        <v>206621.31200000001</v>
      </c>
      <c r="E72" s="3">
        <v>210745.80779999998</v>
      </c>
      <c r="F72" s="4">
        <v>211609</v>
      </c>
    </row>
    <row r="73" spans="1:6" x14ac:dyDescent="0.2">
      <c r="A73" s="63"/>
      <c r="B73" s="73" t="s">
        <v>17</v>
      </c>
      <c r="C73" s="65" t="s">
        <v>13</v>
      </c>
      <c r="D73" s="2">
        <v>214795.747</v>
      </c>
      <c r="E73" s="3">
        <v>215328.68625000003</v>
      </c>
      <c r="F73" s="4">
        <v>219034</v>
      </c>
    </row>
    <row r="74" spans="1:6" s="62" customFormat="1" ht="47.25" x14ac:dyDescent="0.2">
      <c r="A74" s="66" t="s">
        <v>50</v>
      </c>
      <c r="B74" s="67" t="s">
        <v>51</v>
      </c>
      <c r="C74" s="68" t="s">
        <v>13</v>
      </c>
      <c r="D74" s="69">
        <f>D75+D76</f>
        <v>14350.644</v>
      </c>
      <c r="E74" s="70">
        <f t="shared" ref="E74:F74" si="29">E75+E76</f>
        <v>13949.900000000001</v>
      </c>
      <c r="F74" s="71">
        <f t="shared" si="29"/>
        <v>13900</v>
      </c>
    </row>
    <row r="75" spans="1:6" x14ac:dyDescent="0.2">
      <c r="A75" s="63"/>
      <c r="B75" s="72" t="s">
        <v>52</v>
      </c>
      <c r="C75" s="65" t="s">
        <v>13</v>
      </c>
      <c r="D75" s="2">
        <v>7197</v>
      </c>
      <c r="E75" s="3">
        <v>6679.4000000000005</v>
      </c>
      <c r="F75" s="4">
        <v>7110</v>
      </c>
    </row>
    <row r="76" spans="1:6" ht="16.5" thickBot="1" x14ac:dyDescent="0.25">
      <c r="A76" s="75"/>
      <c r="B76" s="76" t="s">
        <v>53</v>
      </c>
      <c r="C76" s="77" t="s">
        <v>13</v>
      </c>
      <c r="D76" s="5">
        <v>7153.6440000000002</v>
      </c>
      <c r="E76" s="6">
        <v>7270.5</v>
      </c>
      <c r="F76" s="7">
        <v>6790.0000000000009</v>
      </c>
    </row>
    <row r="77" spans="1:6" s="62" customFormat="1" x14ac:dyDescent="0.2">
      <c r="A77" s="56" t="s">
        <v>54</v>
      </c>
      <c r="B77" s="57" t="s">
        <v>55</v>
      </c>
      <c r="C77" s="58"/>
      <c r="D77" s="78">
        <f>D79+D80+D85</f>
        <v>2.7050000000000001</v>
      </c>
      <c r="E77" s="79">
        <f t="shared" ref="E77:F77" si="30">E79+E80+E85</f>
        <v>2.7050000000000001</v>
      </c>
      <c r="F77" s="80">
        <f t="shared" si="30"/>
        <v>2.7050000000000001</v>
      </c>
    </row>
    <row r="78" spans="1:6" x14ac:dyDescent="0.2">
      <c r="A78" s="63"/>
      <c r="B78" s="64" t="s">
        <v>10</v>
      </c>
      <c r="C78" s="65"/>
      <c r="D78" s="8"/>
      <c r="E78" s="9"/>
      <c r="F78" s="10"/>
    </row>
    <row r="79" spans="1:6" ht="31.5" x14ac:dyDescent="0.2">
      <c r="A79" s="66" t="s">
        <v>56</v>
      </c>
      <c r="B79" s="67" t="s">
        <v>57</v>
      </c>
      <c r="C79" s="68" t="s">
        <v>58</v>
      </c>
      <c r="D79" s="11">
        <v>2.5219999999999998</v>
      </c>
      <c r="E79" s="12">
        <f>D79</f>
        <v>2.5219999999999998</v>
      </c>
      <c r="F79" s="13">
        <f>E79</f>
        <v>2.5219999999999998</v>
      </c>
    </row>
    <row r="80" spans="1:6" ht="63" x14ac:dyDescent="0.2">
      <c r="A80" s="66" t="s">
        <v>59</v>
      </c>
      <c r="B80" s="67" t="s">
        <v>60</v>
      </c>
      <c r="C80" s="68" t="s">
        <v>58</v>
      </c>
      <c r="D80" s="11">
        <f>SUM(D81:D84)</f>
        <v>0.18000000000000002</v>
      </c>
      <c r="E80" s="12">
        <f t="shared" ref="E80:F80" si="31">SUM(E81:E84)</f>
        <v>0.18000000000000002</v>
      </c>
      <c r="F80" s="13">
        <f t="shared" si="31"/>
        <v>0.18000000000000002</v>
      </c>
    </row>
    <row r="81" spans="1:6" x14ac:dyDescent="0.2">
      <c r="A81" s="63"/>
      <c r="B81" s="72" t="s">
        <v>46</v>
      </c>
      <c r="C81" s="65" t="s">
        <v>58</v>
      </c>
      <c r="D81" s="8">
        <v>0.16300000000000001</v>
      </c>
      <c r="E81" s="9">
        <f t="shared" ref="E81:F85" si="32">D81</f>
        <v>0.16300000000000001</v>
      </c>
      <c r="F81" s="10">
        <f t="shared" si="32"/>
        <v>0.16300000000000001</v>
      </c>
    </row>
    <row r="82" spans="1:6" x14ac:dyDescent="0.2">
      <c r="A82" s="63"/>
      <c r="B82" s="72" t="s">
        <v>47</v>
      </c>
      <c r="C82" s="65" t="s">
        <v>58</v>
      </c>
      <c r="D82" s="8">
        <v>1.0999999999999999E-2</v>
      </c>
      <c r="E82" s="9">
        <f t="shared" si="32"/>
        <v>1.0999999999999999E-2</v>
      </c>
      <c r="F82" s="10">
        <f t="shared" si="32"/>
        <v>1.0999999999999999E-2</v>
      </c>
    </row>
    <row r="83" spans="1:6" x14ac:dyDescent="0.2">
      <c r="A83" s="63"/>
      <c r="B83" s="72" t="s">
        <v>48</v>
      </c>
      <c r="C83" s="65" t="s">
        <v>58</v>
      </c>
      <c r="D83" s="8">
        <v>5.0000000000000001E-3</v>
      </c>
      <c r="E83" s="9">
        <f t="shared" si="32"/>
        <v>5.0000000000000001E-3</v>
      </c>
      <c r="F83" s="10">
        <f t="shared" si="32"/>
        <v>5.0000000000000001E-3</v>
      </c>
    </row>
    <row r="84" spans="1:6" x14ac:dyDescent="0.2">
      <c r="A84" s="63"/>
      <c r="B84" s="72" t="s">
        <v>49</v>
      </c>
      <c r="C84" s="65" t="s">
        <v>58</v>
      </c>
      <c r="D84" s="8">
        <v>1E-3</v>
      </c>
      <c r="E84" s="9">
        <f t="shared" si="32"/>
        <v>1E-3</v>
      </c>
      <c r="F84" s="10">
        <f t="shared" si="32"/>
        <v>1E-3</v>
      </c>
    </row>
    <row r="85" spans="1:6" ht="48" thickBot="1" x14ac:dyDescent="0.25">
      <c r="A85" s="81" t="s">
        <v>61</v>
      </c>
      <c r="B85" s="82" t="s">
        <v>62</v>
      </c>
      <c r="C85" s="83" t="s">
        <v>58</v>
      </c>
      <c r="D85" s="14">
        <v>3.0000000000000001E-3</v>
      </c>
      <c r="E85" s="15">
        <f t="shared" si="32"/>
        <v>3.0000000000000001E-3</v>
      </c>
      <c r="F85" s="16">
        <f t="shared" si="32"/>
        <v>3.0000000000000001E-3</v>
      </c>
    </row>
    <row r="86" spans="1:6" s="62" customFormat="1" ht="31.5" x14ac:dyDescent="0.2">
      <c r="A86" s="56" t="s">
        <v>63</v>
      </c>
      <c r="B86" s="57" t="s">
        <v>64</v>
      </c>
      <c r="C86" s="58"/>
      <c r="D86" s="78">
        <f>D88+D89</f>
        <v>3123</v>
      </c>
      <c r="E86" s="79">
        <f t="shared" ref="E86:F86" si="33">E88+E89</f>
        <v>3123</v>
      </c>
      <c r="F86" s="80">
        <f t="shared" si="33"/>
        <v>3123</v>
      </c>
    </row>
    <row r="87" spans="1:6" x14ac:dyDescent="0.2">
      <c r="A87" s="63"/>
      <c r="B87" s="64" t="s">
        <v>10</v>
      </c>
      <c r="C87" s="65"/>
      <c r="D87" s="8"/>
      <c r="E87" s="9"/>
      <c r="F87" s="10"/>
    </row>
    <row r="88" spans="1:6" ht="31.5" x14ac:dyDescent="0.2">
      <c r="A88" s="66" t="s">
        <v>65</v>
      </c>
      <c r="B88" s="67" t="s">
        <v>66</v>
      </c>
      <c r="C88" s="68" t="s">
        <v>67</v>
      </c>
      <c r="D88" s="11">
        <v>2557</v>
      </c>
      <c r="E88" s="12">
        <f>D88</f>
        <v>2557</v>
      </c>
      <c r="F88" s="13">
        <f>E88</f>
        <v>2557</v>
      </c>
    </row>
    <row r="89" spans="1:6" ht="63" x14ac:dyDescent="0.2">
      <c r="A89" s="66" t="s">
        <v>68</v>
      </c>
      <c r="B89" s="67" t="s">
        <v>69</v>
      </c>
      <c r="C89" s="68" t="s">
        <v>67</v>
      </c>
      <c r="D89" s="11">
        <f>SUM(D90:D93)</f>
        <v>566</v>
      </c>
      <c r="E89" s="12">
        <f t="shared" ref="E89:F89" si="34">SUM(E90:E93)</f>
        <v>566</v>
      </c>
      <c r="F89" s="13">
        <f t="shared" si="34"/>
        <v>566</v>
      </c>
    </row>
    <row r="90" spans="1:6" x14ac:dyDescent="0.2">
      <c r="A90" s="63"/>
      <c r="B90" s="72" t="s">
        <v>46</v>
      </c>
      <c r="C90" s="65" t="s">
        <v>67</v>
      </c>
      <c r="D90" s="8">
        <v>423</v>
      </c>
      <c r="E90" s="9">
        <f t="shared" ref="E90:F93" si="35">D90</f>
        <v>423</v>
      </c>
      <c r="F90" s="10">
        <f t="shared" si="35"/>
        <v>423</v>
      </c>
    </row>
    <row r="91" spans="1:6" x14ac:dyDescent="0.2">
      <c r="A91" s="63"/>
      <c r="B91" s="72" t="s">
        <v>47</v>
      </c>
      <c r="C91" s="65" t="s">
        <v>67</v>
      </c>
      <c r="D91" s="8">
        <v>90</v>
      </c>
      <c r="E91" s="9">
        <f t="shared" si="35"/>
        <v>90</v>
      </c>
      <c r="F91" s="10">
        <f t="shared" si="35"/>
        <v>90</v>
      </c>
    </row>
    <row r="92" spans="1:6" x14ac:dyDescent="0.2">
      <c r="A92" s="63"/>
      <c r="B92" s="72" t="s">
        <v>48</v>
      </c>
      <c r="C92" s="65" t="s">
        <v>67</v>
      </c>
      <c r="D92" s="8">
        <v>19</v>
      </c>
      <c r="E92" s="9">
        <f t="shared" si="35"/>
        <v>19</v>
      </c>
      <c r="F92" s="10">
        <f t="shared" si="35"/>
        <v>19</v>
      </c>
    </row>
    <row r="93" spans="1:6" ht="16.5" thickBot="1" x14ac:dyDescent="0.25">
      <c r="A93" s="75"/>
      <c r="B93" s="76" t="s">
        <v>49</v>
      </c>
      <c r="C93" s="77" t="s">
        <v>67</v>
      </c>
      <c r="D93" s="17">
        <v>34</v>
      </c>
      <c r="E93" s="18">
        <f t="shared" si="35"/>
        <v>34</v>
      </c>
      <c r="F93" s="19">
        <f t="shared" si="35"/>
        <v>34</v>
      </c>
    </row>
    <row r="94" spans="1:6" ht="16.5" thickBot="1" x14ac:dyDescent="0.25">
      <c r="A94" s="84" t="s">
        <v>70</v>
      </c>
      <c r="B94" s="85" t="s">
        <v>71</v>
      </c>
      <c r="C94" s="86" t="s">
        <v>67</v>
      </c>
      <c r="D94" s="87">
        <f>D86</f>
        <v>3123</v>
      </c>
      <c r="E94" s="88">
        <f t="shared" ref="E94:F94" si="36">E86</f>
        <v>3123</v>
      </c>
      <c r="F94" s="89">
        <f t="shared" si="36"/>
        <v>3123</v>
      </c>
    </row>
    <row r="95" spans="1:6" ht="31.5" x14ac:dyDescent="0.2">
      <c r="A95" s="90" t="s">
        <v>72</v>
      </c>
      <c r="B95" s="91" t="s">
        <v>73</v>
      </c>
      <c r="C95" s="92" t="s">
        <v>74</v>
      </c>
      <c r="D95" s="93">
        <v>27961.636990529394</v>
      </c>
      <c r="E95" s="94">
        <v>29373.095831703067</v>
      </c>
      <c r="F95" s="95">
        <v>96825.358451820241</v>
      </c>
    </row>
    <row r="96" spans="1:6" ht="31.5" x14ac:dyDescent="0.2">
      <c r="A96" s="63" t="s">
        <v>75</v>
      </c>
      <c r="B96" s="64" t="s">
        <v>76</v>
      </c>
      <c r="C96" s="65"/>
      <c r="D96" s="96"/>
      <c r="E96" s="97"/>
      <c r="F96" s="98"/>
    </row>
    <row r="97" spans="1:6" x14ac:dyDescent="0.2">
      <c r="A97" s="63" t="s">
        <v>77</v>
      </c>
      <c r="B97" s="64" t="s">
        <v>78</v>
      </c>
      <c r="C97" s="65" t="s">
        <v>79</v>
      </c>
      <c r="D97" s="20">
        <v>11</v>
      </c>
      <c r="E97" s="21">
        <v>11</v>
      </c>
      <c r="F97" s="99">
        <v>23</v>
      </c>
    </row>
    <row r="98" spans="1:6" ht="47.25" x14ac:dyDescent="0.2">
      <c r="A98" s="63" t="s">
        <v>80</v>
      </c>
      <c r="B98" s="64" t="s">
        <v>81</v>
      </c>
      <c r="C98" s="65" t="s">
        <v>82</v>
      </c>
      <c r="D98" s="20">
        <v>22.804482162727499</v>
      </c>
      <c r="E98" s="21">
        <v>23.6523</v>
      </c>
      <c r="F98" s="99">
        <v>89.168103469621684</v>
      </c>
    </row>
    <row r="99" spans="1:6" ht="31.5" x14ac:dyDescent="0.2">
      <c r="A99" s="63" t="s">
        <v>83</v>
      </c>
      <c r="B99" s="64" t="s">
        <v>84</v>
      </c>
      <c r="C99" s="65"/>
      <c r="D99" s="20" t="s">
        <v>85</v>
      </c>
      <c r="E99" s="21" t="s">
        <v>85</v>
      </c>
      <c r="F99" s="99" t="s">
        <v>85</v>
      </c>
    </row>
    <row r="100" spans="1:6" ht="31.5" x14ac:dyDescent="0.2">
      <c r="A100" s="63" t="s">
        <v>86</v>
      </c>
      <c r="B100" s="64" t="s">
        <v>87</v>
      </c>
      <c r="C100" s="65" t="s">
        <v>74</v>
      </c>
      <c r="D100" s="20">
        <v>8175.333955426865</v>
      </c>
      <c r="E100" s="21">
        <v>7946.799</v>
      </c>
      <c r="F100" s="99">
        <v>15591.165282061762</v>
      </c>
    </row>
    <row r="101" spans="1:6" ht="31.5" x14ac:dyDescent="0.2">
      <c r="A101" s="63" t="s">
        <v>88</v>
      </c>
      <c r="B101" s="64" t="s">
        <v>89</v>
      </c>
      <c r="C101" s="65" t="s">
        <v>74</v>
      </c>
      <c r="D101" s="20">
        <v>2.4312435875639737</v>
      </c>
      <c r="E101" s="21">
        <v>25.384</v>
      </c>
      <c r="F101" s="99">
        <v>22909.467353233613</v>
      </c>
    </row>
    <row r="102" spans="1:6" ht="31.5" x14ac:dyDescent="0.2">
      <c r="A102" s="63" t="s">
        <v>90</v>
      </c>
      <c r="B102" s="64" t="s">
        <v>91</v>
      </c>
      <c r="C102" s="65" t="s">
        <v>74</v>
      </c>
      <c r="D102" s="20">
        <v>0</v>
      </c>
      <c r="E102" s="21">
        <v>0</v>
      </c>
      <c r="F102" s="99">
        <v>7041.8442510414734</v>
      </c>
    </row>
    <row r="103" spans="1:6" ht="31.5" x14ac:dyDescent="0.2">
      <c r="A103" s="63" t="s">
        <v>92</v>
      </c>
      <c r="B103" s="64" t="s">
        <v>93</v>
      </c>
      <c r="C103" s="65" t="s">
        <v>74</v>
      </c>
      <c r="D103" s="20">
        <v>0</v>
      </c>
      <c r="E103" s="21">
        <v>0</v>
      </c>
      <c r="F103" s="99">
        <v>8802.3053138018422</v>
      </c>
    </row>
    <row r="104" spans="1:6" ht="31.5" x14ac:dyDescent="0.2">
      <c r="A104" s="63" t="s">
        <v>94</v>
      </c>
      <c r="B104" s="64" t="s">
        <v>95</v>
      </c>
      <c r="C104" s="65" t="s">
        <v>96</v>
      </c>
      <c r="D104" s="20">
        <f>IFERROR(D103/D95*100,0)</f>
        <v>0</v>
      </c>
      <c r="E104" s="21">
        <f t="shared" ref="E104:F104" si="37">IFERROR(E103/E95*100,0)</f>
        <v>0</v>
      </c>
      <c r="F104" s="99">
        <f t="shared" si="37"/>
        <v>9.0909090909090917</v>
      </c>
    </row>
    <row r="105" spans="1:6" ht="48" thickBot="1" x14ac:dyDescent="0.25">
      <c r="A105" s="75" t="s">
        <v>97</v>
      </c>
      <c r="B105" s="100" t="s">
        <v>98</v>
      </c>
      <c r="C105" s="77"/>
      <c r="D105" s="101" t="s">
        <v>85</v>
      </c>
      <c r="E105" s="102" t="s">
        <v>85</v>
      </c>
      <c r="F105" s="103" t="s">
        <v>85</v>
      </c>
    </row>
    <row r="106" spans="1:6" s="74" customFormat="1" x14ac:dyDescent="0.2">
      <c r="A106" s="104" t="s">
        <v>99</v>
      </c>
      <c r="B106" s="104"/>
      <c r="D106" s="48"/>
    </row>
    <row r="107" spans="1:6" x14ac:dyDescent="0.2">
      <c r="A107" s="104" t="s">
        <v>100</v>
      </c>
      <c r="B107" s="104"/>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90" zoomScaleNormal="100" zoomScaleSheetLayoutView="90" workbookViewId="0">
      <pane xSplit="2" ySplit="9" topLeftCell="C10" activePane="bottomRight" state="frozen"/>
      <selection activeCell="C14" sqref="C14"/>
      <selection pane="topRight" activeCell="C14" sqref="C14"/>
      <selection pane="bottomLeft" activeCell="C14" sqref="C14"/>
      <selection pane="bottomRight" activeCell="J1" sqref="J1:J1048576"/>
    </sheetView>
  </sheetViews>
  <sheetFormatPr defaultRowHeight="15.75" outlineLevelRow="1" x14ac:dyDescent="0.25"/>
  <cols>
    <col min="1" max="1" width="7.7109375" style="22" customWidth="1"/>
    <col min="2" max="2" width="48.42578125" style="22" customWidth="1"/>
    <col min="3" max="3" width="12.28515625" style="22" customWidth="1"/>
    <col min="4" max="9" width="11" style="22" customWidth="1"/>
    <col min="10" max="10" width="21" style="22" bestFit="1" customWidth="1"/>
    <col min="11" max="16384" width="9.140625" style="22"/>
  </cols>
  <sheetData>
    <row r="1" spans="1:9" ht="51" customHeight="1" x14ac:dyDescent="0.25">
      <c r="G1" s="107" t="s">
        <v>101</v>
      </c>
      <c r="H1" s="107"/>
      <c r="I1" s="107"/>
    </row>
    <row r="5" spans="1:9" ht="16.5" x14ac:dyDescent="0.25">
      <c r="A5" s="108" t="s">
        <v>102</v>
      </c>
      <c r="B5" s="108"/>
      <c r="C5" s="108"/>
      <c r="D5" s="108"/>
      <c r="E5" s="108"/>
      <c r="F5" s="108"/>
      <c r="G5" s="108"/>
      <c r="H5" s="108"/>
      <c r="I5" s="108"/>
    </row>
    <row r="6" spans="1:9" x14ac:dyDescent="0.25">
      <c r="C6" s="23" t="s">
        <v>177</v>
      </c>
    </row>
    <row r="8" spans="1:9" s="24" customFormat="1" ht="42" customHeight="1" x14ac:dyDescent="0.2">
      <c r="A8" s="109" t="s">
        <v>2</v>
      </c>
      <c r="B8" s="110" t="s">
        <v>3</v>
      </c>
      <c r="C8" s="110" t="s">
        <v>103</v>
      </c>
      <c r="D8" s="110" t="s">
        <v>104</v>
      </c>
      <c r="E8" s="110"/>
      <c r="F8" s="110" t="s">
        <v>105</v>
      </c>
      <c r="G8" s="110"/>
      <c r="H8" s="110" t="s">
        <v>106</v>
      </c>
      <c r="I8" s="111"/>
    </row>
    <row r="9" spans="1:9" s="27" customFormat="1" ht="30" x14ac:dyDescent="0.2">
      <c r="A9" s="109"/>
      <c r="B9" s="110"/>
      <c r="C9" s="110"/>
      <c r="D9" s="25" t="s">
        <v>107</v>
      </c>
      <c r="E9" s="25" t="s">
        <v>108</v>
      </c>
      <c r="F9" s="25" t="s">
        <v>107</v>
      </c>
      <c r="G9" s="25" t="s">
        <v>108</v>
      </c>
      <c r="H9" s="25" t="s">
        <v>107</v>
      </c>
      <c r="I9" s="26" t="s">
        <v>108</v>
      </c>
    </row>
    <row r="10" spans="1:9" s="27" customFormat="1" ht="30" hidden="1" outlineLevel="1" x14ac:dyDescent="0.2">
      <c r="A10" s="28" t="s">
        <v>8</v>
      </c>
      <c r="B10" s="29" t="s">
        <v>109</v>
      </c>
      <c r="C10" s="28"/>
      <c r="D10" s="30"/>
      <c r="E10" s="30"/>
      <c r="F10" s="30"/>
      <c r="G10" s="30"/>
      <c r="H10" s="30"/>
      <c r="I10" s="30"/>
    </row>
    <row r="11" spans="1:9" s="27" customFormat="1" ht="30" hidden="1" outlineLevel="1" x14ac:dyDescent="0.2">
      <c r="A11" s="31" t="s">
        <v>11</v>
      </c>
      <c r="B11" s="32" t="s">
        <v>110</v>
      </c>
      <c r="C11" s="31"/>
      <c r="D11" s="33"/>
      <c r="E11" s="33"/>
      <c r="F11" s="33"/>
      <c r="G11" s="33"/>
      <c r="H11" s="33"/>
      <c r="I11" s="33"/>
    </row>
    <row r="12" spans="1:9" s="27" customFormat="1" ht="150" hidden="1" outlineLevel="1" x14ac:dyDescent="0.2">
      <c r="A12" s="31"/>
      <c r="B12" s="32" t="s">
        <v>111</v>
      </c>
      <c r="C12" s="31" t="s">
        <v>112</v>
      </c>
      <c r="D12" s="33"/>
      <c r="E12" s="33"/>
      <c r="F12" s="33"/>
      <c r="G12" s="33"/>
      <c r="H12" s="33"/>
      <c r="I12" s="33"/>
    </row>
    <row r="13" spans="1:9" s="27" customFormat="1" ht="165" hidden="1" outlineLevel="1" x14ac:dyDescent="0.2">
      <c r="A13" s="31"/>
      <c r="B13" s="32" t="s">
        <v>113</v>
      </c>
      <c r="C13" s="31" t="s">
        <v>114</v>
      </c>
      <c r="D13" s="33"/>
      <c r="E13" s="33"/>
      <c r="F13" s="33"/>
      <c r="G13" s="33"/>
      <c r="H13" s="33"/>
      <c r="I13" s="33"/>
    </row>
    <row r="14" spans="1:9" s="27" customFormat="1" ht="30" hidden="1" outlineLevel="1" x14ac:dyDescent="0.2">
      <c r="A14" s="31" t="s">
        <v>44</v>
      </c>
      <c r="B14" s="32" t="s">
        <v>115</v>
      </c>
      <c r="C14" s="31"/>
      <c r="D14" s="33"/>
      <c r="E14" s="33"/>
      <c r="F14" s="33"/>
      <c r="G14" s="33"/>
      <c r="H14" s="33"/>
      <c r="I14" s="33"/>
    </row>
    <row r="15" spans="1:9" s="27" customFormat="1" ht="15" hidden="1" outlineLevel="1" x14ac:dyDescent="0.2">
      <c r="A15" s="31"/>
      <c r="B15" s="32" t="s">
        <v>116</v>
      </c>
      <c r="C15" s="31"/>
      <c r="D15" s="33"/>
      <c r="E15" s="33"/>
      <c r="F15" s="33"/>
      <c r="G15" s="33"/>
      <c r="H15" s="33"/>
      <c r="I15" s="33"/>
    </row>
    <row r="16" spans="1:9" s="27" customFormat="1" ht="30" hidden="1" outlineLevel="1" x14ac:dyDescent="0.2">
      <c r="A16" s="31"/>
      <c r="B16" s="32" t="s">
        <v>117</v>
      </c>
      <c r="C16" s="31" t="s">
        <v>112</v>
      </c>
      <c r="D16" s="33"/>
      <c r="E16" s="33"/>
      <c r="F16" s="33"/>
      <c r="G16" s="33"/>
      <c r="H16" s="33"/>
      <c r="I16" s="33"/>
    </row>
    <row r="17" spans="1:11" s="27" customFormat="1" ht="30" hidden="1" outlineLevel="1" x14ac:dyDescent="0.2">
      <c r="A17" s="31"/>
      <c r="B17" s="32" t="s">
        <v>118</v>
      </c>
      <c r="C17" s="31" t="s">
        <v>114</v>
      </c>
      <c r="D17" s="33"/>
      <c r="E17" s="33"/>
      <c r="F17" s="33"/>
      <c r="G17" s="33"/>
      <c r="H17" s="33"/>
      <c r="I17" s="33"/>
    </row>
    <row r="18" spans="1:11" s="27" customFormat="1" ht="15" hidden="1" outlineLevel="1" x14ac:dyDescent="0.2">
      <c r="A18" s="31"/>
      <c r="B18" s="32" t="s">
        <v>119</v>
      </c>
      <c r="C18" s="31" t="s">
        <v>114</v>
      </c>
      <c r="D18" s="33"/>
      <c r="E18" s="33"/>
      <c r="F18" s="33"/>
      <c r="G18" s="33"/>
      <c r="H18" s="33"/>
      <c r="I18" s="33"/>
    </row>
    <row r="19" spans="1:11" s="27" customFormat="1" ht="30" hidden="1" outlineLevel="1" x14ac:dyDescent="0.2">
      <c r="A19" s="28" t="s">
        <v>54</v>
      </c>
      <c r="B19" s="29" t="s">
        <v>120</v>
      </c>
      <c r="C19" s="28" t="s">
        <v>114</v>
      </c>
      <c r="D19" s="30"/>
      <c r="E19" s="30"/>
      <c r="F19" s="30"/>
      <c r="G19" s="30"/>
      <c r="H19" s="30"/>
      <c r="I19" s="30"/>
    </row>
    <row r="20" spans="1:11" s="27" customFormat="1" ht="15" collapsed="1" x14ac:dyDescent="0.2">
      <c r="A20" s="34" t="s">
        <v>63</v>
      </c>
      <c r="B20" s="35" t="s">
        <v>121</v>
      </c>
      <c r="C20" s="34"/>
      <c r="D20" s="36"/>
      <c r="E20" s="36"/>
      <c r="F20" s="36"/>
      <c r="G20" s="36"/>
      <c r="H20" s="36"/>
      <c r="I20" s="36"/>
    </row>
    <row r="21" spans="1:11" s="27" customFormat="1" ht="45" x14ac:dyDescent="0.2">
      <c r="A21" s="31" t="s">
        <v>65</v>
      </c>
      <c r="B21" s="32" t="s">
        <v>122</v>
      </c>
      <c r="C21" s="31" t="s">
        <v>114</v>
      </c>
      <c r="D21" s="33">
        <v>31.23</v>
      </c>
      <c r="E21" s="33">
        <v>62.46</v>
      </c>
      <c r="F21" s="33">
        <v>62.46</v>
      </c>
      <c r="G21" s="33">
        <v>51.32</v>
      </c>
      <c r="H21" s="37">
        <v>51.32</v>
      </c>
      <c r="I21" s="37">
        <v>266.01128704816358</v>
      </c>
    </row>
    <row r="22" spans="1:11" s="27" customFormat="1" ht="60" x14ac:dyDescent="0.2">
      <c r="A22" s="31" t="s">
        <v>68</v>
      </c>
      <c r="B22" s="32" t="s">
        <v>123</v>
      </c>
      <c r="C22" s="31" t="s">
        <v>114</v>
      </c>
      <c r="D22" s="33">
        <v>21.25</v>
      </c>
      <c r="E22" s="33">
        <v>96.839999999999989</v>
      </c>
      <c r="F22" s="33">
        <v>96.839999999999989</v>
      </c>
      <c r="G22" s="33">
        <v>50.79</v>
      </c>
      <c r="H22" s="37">
        <v>50.79</v>
      </c>
      <c r="I22" s="37">
        <v>327.31866325314684</v>
      </c>
    </row>
    <row r="23" spans="1:11" s="27" customFormat="1" ht="15" x14ac:dyDescent="0.2">
      <c r="A23" s="31" t="s">
        <v>124</v>
      </c>
      <c r="B23" s="32" t="s">
        <v>125</v>
      </c>
      <c r="C23" s="31" t="s">
        <v>96</v>
      </c>
      <c r="D23" s="33"/>
      <c r="E23" s="33"/>
      <c r="F23" s="33"/>
      <c r="G23" s="33"/>
      <c r="H23" s="33"/>
      <c r="I23" s="33"/>
    </row>
    <row r="24" spans="1:11" s="27" customFormat="1" ht="15" x14ac:dyDescent="0.2">
      <c r="A24" s="31"/>
      <c r="B24" s="32" t="s">
        <v>46</v>
      </c>
      <c r="C24" s="31" t="s">
        <v>96</v>
      </c>
      <c r="D24" s="37">
        <v>14.48</v>
      </c>
      <c r="E24" s="37">
        <v>14.42</v>
      </c>
      <c r="F24" s="37">
        <v>14.42</v>
      </c>
      <c r="G24" s="37">
        <v>14.72</v>
      </c>
      <c r="H24" s="37">
        <v>14.719999999999999</v>
      </c>
      <c r="I24" s="37">
        <v>14.763669803689487</v>
      </c>
      <c r="K24" s="38"/>
    </row>
    <row r="25" spans="1:11" s="27" customFormat="1" ht="15" x14ac:dyDescent="0.2">
      <c r="A25" s="31"/>
      <c r="B25" s="32" t="s">
        <v>47</v>
      </c>
      <c r="C25" s="31" t="s">
        <v>96</v>
      </c>
      <c r="D25" s="37">
        <v>13.31</v>
      </c>
      <c r="E25" s="37">
        <v>13.25</v>
      </c>
      <c r="F25" s="37">
        <v>13.25</v>
      </c>
      <c r="G25" s="37">
        <v>13.53</v>
      </c>
      <c r="H25" s="37">
        <v>13.530000000000001</v>
      </c>
      <c r="I25" s="37">
        <v>13.569349216144644</v>
      </c>
      <c r="K25" s="38"/>
    </row>
    <row r="26" spans="1:11" s="27" customFormat="1" ht="15" x14ac:dyDescent="0.2">
      <c r="A26" s="31"/>
      <c r="B26" s="32" t="s">
        <v>48</v>
      </c>
      <c r="C26" s="31" t="s">
        <v>96</v>
      </c>
      <c r="D26" s="37">
        <v>9.07</v>
      </c>
      <c r="E26" s="37">
        <v>9.0299999999999994</v>
      </c>
      <c r="F26" s="37">
        <v>9.0299999999999994</v>
      </c>
      <c r="G26" s="37">
        <v>9.2200000000000006</v>
      </c>
      <c r="H26" s="37">
        <v>9.2200000000000006</v>
      </c>
      <c r="I26" s="37">
        <v>9.2433410944838528</v>
      </c>
      <c r="K26" s="38"/>
    </row>
    <row r="27" spans="1:11" s="27" customFormat="1" ht="15" x14ac:dyDescent="0.2">
      <c r="A27" s="31"/>
      <c r="B27" s="32" t="s">
        <v>49</v>
      </c>
      <c r="C27" s="31" t="s">
        <v>96</v>
      </c>
      <c r="D27" s="37">
        <v>5.26</v>
      </c>
      <c r="E27" s="37">
        <v>5.24</v>
      </c>
      <c r="F27" s="37">
        <v>5.24</v>
      </c>
      <c r="G27" s="37">
        <v>5.35</v>
      </c>
      <c r="H27" s="37">
        <v>5.35</v>
      </c>
      <c r="I27" s="37">
        <v>5.3608266111947591</v>
      </c>
      <c r="K27" s="38"/>
    </row>
    <row r="28" spans="1:11" s="27" customFormat="1" ht="15" hidden="1" outlineLevel="1" x14ac:dyDescent="0.2">
      <c r="A28" s="28" t="s">
        <v>70</v>
      </c>
      <c r="B28" s="29" t="s">
        <v>126</v>
      </c>
      <c r="C28" s="28" t="s">
        <v>96</v>
      </c>
      <c r="D28" s="30"/>
      <c r="E28" s="30"/>
      <c r="F28" s="30"/>
      <c r="G28" s="30"/>
      <c r="H28" s="30"/>
      <c r="I28" s="30"/>
    </row>
    <row r="29" spans="1:11" s="27" customFormat="1" ht="30" hidden="1" outlineLevel="1" x14ac:dyDescent="0.2">
      <c r="A29" s="31" t="s">
        <v>127</v>
      </c>
      <c r="B29" s="32" t="s">
        <v>128</v>
      </c>
      <c r="C29" s="31" t="s">
        <v>129</v>
      </c>
      <c r="D29" s="33"/>
      <c r="E29" s="33"/>
      <c r="F29" s="33"/>
      <c r="G29" s="33"/>
      <c r="H29" s="33"/>
      <c r="I29" s="33"/>
    </row>
    <row r="30" spans="1:11" s="27" customFormat="1" ht="30" hidden="1" outlineLevel="1" x14ac:dyDescent="0.2">
      <c r="A30" s="31"/>
      <c r="B30" s="32" t="s">
        <v>130</v>
      </c>
      <c r="C30" s="31" t="s">
        <v>129</v>
      </c>
      <c r="D30" s="33"/>
      <c r="E30" s="33"/>
      <c r="F30" s="33"/>
      <c r="G30" s="33"/>
      <c r="H30" s="33"/>
      <c r="I30" s="33"/>
    </row>
    <row r="31" spans="1:11" s="27" customFormat="1" ht="30" hidden="1" outlineLevel="1" x14ac:dyDescent="0.2">
      <c r="A31" s="31" t="s">
        <v>131</v>
      </c>
      <c r="B31" s="32" t="s">
        <v>132</v>
      </c>
      <c r="C31" s="31" t="s">
        <v>112</v>
      </c>
      <c r="D31" s="33"/>
      <c r="E31" s="33"/>
      <c r="F31" s="33"/>
      <c r="G31" s="33"/>
      <c r="H31" s="33"/>
      <c r="I31" s="33"/>
    </row>
    <row r="32" spans="1:11" s="27" customFormat="1" ht="30" hidden="1" outlineLevel="1" x14ac:dyDescent="0.2">
      <c r="A32" s="31" t="s">
        <v>133</v>
      </c>
      <c r="B32" s="32" t="s">
        <v>134</v>
      </c>
      <c r="C32" s="31" t="s">
        <v>135</v>
      </c>
      <c r="D32" s="33"/>
      <c r="E32" s="33"/>
      <c r="F32" s="33"/>
      <c r="G32" s="33"/>
      <c r="H32" s="33"/>
      <c r="I32" s="33"/>
    </row>
    <row r="33" spans="1:9" s="27" customFormat="1" ht="15" hidden="1" outlineLevel="1" x14ac:dyDescent="0.2">
      <c r="A33" s="31" t="s">
        <v>136</v>
      </c>
      <c r="B33" s="32" t="s">
        <v>137</v>
      </c>
      <c r="C33" s="31" t="s">
        <v>135</v>
      </c>
      <c r="D33" s="33"/>
      <c r="E33" s="33"/>
      <c r="F33" s="33"/>
      <c r="G33" s="33"/>
      <c r="H33" s="33"/>
      <c r="I33" s="33"/>
    </row>
    <row r="34" spans="1:9" s="27" customFormat="1" ht="15" hidden="1" outlineLevel="1" x14ac:dyDescent="0.2">
      <c r="A34" s="31" t="s">
        <v>138</v>
      </c>
      <c r="B34" s="32" t="s">
        <v>139</v>
      </c>
      <c r="C34" s="31" t="s">
        <v>135</v>
      </c>
      <c r="D34" s="33"/>
      <c r="E34" s="33"/>
      <c r="F34" s="33"/>
      <c r="G34" s="33"/>
      <c r="H34" s="33"/>
      <c r="I34" s="33"/>
    </row>
    <row r="35" spans="1:9" s="27" customFormat="1" ht="18" hidden="1" outlineLevel="1" x14ac:dyDescent="0.2">
      <c r="A35" s="31"/>
      <c r="B35" s="32" t="s">
        <v>140</v>
      </c>
      <c r="C35" s="31" t="s">
        <v>135</v>
      </c>
      <c r="D35" s="33"/>
      <c r="E35" s="33"/>
      <c r="F35" s="33"/>
      <c r="G35" s="33"/>
      <c r="H35" s="33"/>
      <c r="I35" s="33"/>
    </row>
    <row r="36" spans="1:9" s="27" customFormat="1" ht="18" hidden="1" outlineLevel="1" x14ac:dyDescent="0.2">
      <c r="A36" s="31"/>
      <c r="B36" s="32" t="s">
        <v>141</v>
      </c>
      <c r="C36" s="31" t="s">
        <v>135</v>
      </c>
      <c r="D36" s="33"/>
      <c r="E36" s="33"/>
      <c r="F36" s="33"/>
      <c r="G36" s="33"/>
      <c r="H36" s="33"/>
      <c r="I36" s="33"/>
    </row>
    <row r="37" spans="1:9" s="27" customFormat="1" ht="18" hidden="1" outlineLevel="1" x14ac:dyDescent="0.2">
      <c r="A37" s="31"/>
      <c r="B37" s="32" t="s">
        <v>142</v>
      </c>
      <c r="C37" s="31" t="s">
        <v>135</v>
      </c>
      <c r="D37" s="33"/>
      <c r="E37" s="33"/>
      <c r="F37" s="33"/>
      <c r="G37" s="33"/>
      <c r="H37" s="33"/>
      <c r="I37" s="33"/>
    </row>
    <row r="38" spans="1:9" s="27" customFormat="1" ht="18" hidden="1" outlineLevel="1" x14ac:dyDescent="0.2">
      <c r="A38" s="31"/>
      <c r="B38" s="32" t="s">
        <v>143</v>
      </c>
      <c r="C38" s="31" t="s">
        <v>135</v>
      </c>
      <c r="D38" s="33"/>
      <c r="E38" s="33"/>
      <c r="F38" s="33"/>
      <c r="G38" s="33"/>
      <c r="H38" s="33"/>
      <c r="I38" s="33"/>
    </row>
    <row r="39" spans="1:9" s="27" customFormat="1" ht="15" hidden="1" outlineLevel="1" x14ac:dyDescent="0.2">
      <c r="A39" s="31" t="s">
        <v>144</v>
      </c>
      <c r="B39" s="32" t="s">
        <v>145</v>
      </c>
      <c r="C39" s="31" t="s">
        <v>135</v>
      </c>
      <c r="D39" s="33"/>
      <c r="E39" s="33"/>
      <c r="F39" s="33"/>
      <c r="G39" s="33"/>
      <c r="H39" s="33"/>
      <c r="I39" s="33"/>
    </row>
    <row r="40" spans="1:9" s="27" customFormat="1" ht="15" hidden="1" outlineLevel="1" x14ac:dyDescent="0.2">
      <c r="A40" s="31" t="s">
        <v>146</v>
      </c>
      <c r="B40" s="32" t="s">
        <v>147</v>
      </c>
      <c r="C40" s="31"/>
      <c r="D40" s="33"/>
      <c r="E40" s="33"/>
      <c r="F40" s="33"/>
      <c r="G40" s="33"/>
      <c r="H40" s="33"/>
      <c r="I40" s="33"/>
    </row>
    <row r="41" spans="1:9" s="27" customFormat="1" ht="30" hidden="1" outlineLevel="1" x14ac:dyDescent="0.2">
      <c r="A41" s="31" t="s">
        <v>148</v>
      </c>
      <c r="B41" s="32" t="s">
        <v>149</v>
      </c>
      <c r="C41" s="31" t="s">
        <v>150</v>
      </c>
      <c r="D41" s="33"/>
      <c r="E41" s="33"/>
      <c r="F41" s="33"/>
      <c r="G41" s="33"/>
      <c r="H41" s="33"/>
      <c r="I41" s="33"/>
    </row>
    <row r="42" spans="1:9" s="27" customFormat="1" ht="15" hidden="1" outlineLevel="1" x14ac:dyDescent="0.2">
      <c r="A42" s="31" t="s">
        <v>151</v>
      </c>
      <c r="B42" s="32" t="s">
        <v>152</v>
      </c>
      <c r="C42" s="31" t="s">
        <v>135</v>
      </c>
      <c r="D42" s="33"/>
      <c r="E42" s="33"/>
      <c r="F42" s="33"/>
      <c r="G42" s="33"/>
      <c r="H42" s="33"/>
      <c r="I42" s="33"/>
    </row>
    <row r="43" spans="1:9" s="27" customFormat="1" ht="30" hidden="1" outlineLevel="1" x14ac:dyDescent="0.2">
      <c r="A43" s="31" t="s">
        <v>153</v>
      </c>
      <c r="B43" s="32" t="s">
        <v>154</v>
      </c>
      <c r="C43" s="31" t="s">
        <v>155</v>
      </c>
      <c r="D43" s="33"/>
      <c r="E43" s="33"/>
      <c r="F43" s="33"/>
      <c r="G43" s="33"/>
      <c r="H43" s="33"/>
      <c r="I43" s="33"/>
    </row>
    <row r="44" spans="1:9" s="27" customFormat="1" ht="30" hidden="1" outlineLevel="1" x14ac:dyDescent="0.2">
      <c r="A44" s="31"/>
      <c r="B44" s="32" t="s">
        <v>156</v>
      </c>
      <c r="C44" s="31" t="s">
        <v>155</v>
      </c>
      <c r="D44" s="33"/>
      <c r="E44" s="33"/>
      <c r="F44" s="33"/>
      <c r="G44" s="33"/>
      <c r="H44" s="33"/>
      <c r="I44" s="33"/>
    </row>
    <row r="45" spans="1:9" s="27" customFormat="1" ht="30" hidden="1" outlineLevel="1" x14ac:dyDescent="0.2">
      <c r="A45" s="39"/>
      <c r="B45" s="40" t="s">
        <v>157</v>
      </c>
      <c r="C45" s="39" t="s">
        <v>155</v>
      </c>
      <c r="D45" s="41"/>
      <c r="E45" s="41"/>
      <c r="F45" s="41"/>
      <c r="G45" s="41"/>
      <c r="H45" s="41"/>
      <c r="I45" s="41"/>
    </row>
    <row r="46" spans="1:9" s="43" customFormat="1" ht="12.75" collapsed="1" x14ac:dyDescent="0.2">
      <c r="A46" s="42" t="s">
        <v>158</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 ВА</cp:lastModifiedBy>
  <cp:lastPrinted>2015-04-20T09:42:20Z</cp:lastPrinted>
  <dcterms:created xsi:type="dcterms:W3CDTF">2015-04-20T09:40:33Z</dcterms:created>
  <dcterms:modified xsi:type="dcterms:W3CDTF">2015-04-20T09:58:14Z</dcterms:modified>
</cp:coreProperties>
</file>