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2030" activeTab="2"/>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'3. ГП'!$A$8:$G$106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[3]Whole_market!#REF!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[4]!Таблица11[#Data]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[4]!Таблица13[#Data]</definedName>
    <definedName name="колатств">#REF!</definedName>
    <definedName name="КоличествоПотребителей">[4]!Таблица6[#Data]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'[5]влад-таблица'!$F$88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[4]!Таблица2[#Data]</definedName>
    <definedName name="Потери">[4]!Таблица10[#Data]</definedName>
    <definedName name="Потребитель">[4]!Таблица1[#Data]</definedName>
    <definedName name="Предлагаемые_для_утверждения_тарифы_на_эл.эн">#REF!</definedName>
    <definedName name="ПроцВыбр">'[6]По Концерну Эксп'!$P$7</definedName>
    <definedName name="процентрезерв">#REF!</definedName>
    <definedName name="прошлыйгод">#REF!</definedName>
    <definedName name="ПСФСК">[4]!Таблица7[#Data]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[7]!Таблица8[Регион]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[4]!Таблица4[#Data]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[4]!Таблица3[#Data]</definedName>
    <definedName name="т2п11">[8]Т2!$B$40</definedName>
    <definedName name="т6п5_1">[8]Т6!$B$12</definedName>
    <definedName name="т6п5_2">[8]Т6!$B$18</definedName>
    <definedName name="тватс">#REF!</definedName>
    <definedName name="твперед">#REF!</definedName>
    <definedName name="ФИО">[4]!Таблица12[#Data]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E58" i="1"/>
  <c r="F58" i="1"/>
  <c r="D58" i="1"/>
  <c r="E55" i="1"/>
  <c r="F55" i="1"/>
  <c r="D55" i="1"/>
  <c r="F54" i="1"/>
  <c r="F51" i="1"/>
  <c r="D51" i="1"/>
  <c r="E51" i="1"/>
  <c r="E48" i="1"/>
  <c r="F48" i="1"/>
  <c r="F47" i="1" s="1"/>
  <c r="D48" i="1"/>
  <c r="D47" i="1" s="1"/>
  <c r="D44" i="1"/>
  <c r="E44" i="1"/>
  <c r="F44" i="1"/>
  <c r="F41" i="1"/>
  <c r="D41" i="1"/>
  <c r="E41" i="1"/>
  <c r="E40" i="1" s="1"/>
  <c r="E37" i="1"/>
  <c r="F37" i="1"/>
  <c r="D37" i="1"/>
  <c r="D34" i="1"/>
  <c r="D33" i="1" s="1"/>
  <c r="E34" i="1"/>
  <c r="F34" i="1"/>
  <c r="F33" i="1" s="1"/>
  <c r="E30" i="1"/>
  <c r="F30" i="1"/>
  <c r="F26" i="1" s="1"/>
  <c r="D30" i="1"/>
  <c r="E27" i="1"/>
  <c r="E26" i="1" s="1"/>
  <c r="F27" i="1"/>
  <c r="D27" i="1"/>
  <c r="D26" i="1" s="1"/>
  <c r="E23" i="1"/>
  <c r="F20" i="1"/>
  <c r="D20" i="1"/>
  <c r="F17" i="1"/>
  <c r="E16" i="1"/>
  <c r="F13" i="1"/>
  <c r="E33" i="1" l="1"/>
  <c r="F40" i="1"/>
  <c r="D40" i="1"/>
  <c r="E47" i="1"/>
  <c r="D54" i="1"/>
  <c r="E54" i="1"/>
  <c r="E93" i="1"/>
  <c r="F93" i="1" s="1"/>
  <c r="E91" i="1"/>
  <c r="F91" i="1" s="1"/>
  <c r="E84" i="1"/>
  <c r="F84" i="1" s="1"/>
  <c r="E82" i="1"/>
  <c r="F82" i="1" s="1"/>
  <c r="D74" i="1"/>
  <c r="D68" i="1"/>
  <c r="D62" i="1"/>
  <c r="F61" i="1"/>
  <c r="D71" i="1"/>
  <c r="E85" i="1"/>
  <c r="F85" i="1" s="1"/>
  <c r="D13" i="1"/>
  <c r="E14" i="1"/>
  <c r="D17" i="1"/>
  <c r="E20" i="1"/>
  <c r="E19" i="1" s="1"/>
  <c r="E13" i="1"/>
  <c r="D14" i="1"/>
  <c r="F14" i="1"/>
  <c r="F12" i="1" s="1"/>
  <c r="D23" i="1"/>
  <c r="D19" i="1" s="1"/>
  <c r="D16" i="1"/>
  <c r="F23" i="1"/>
  <c r="F19" i="1" s="1"/>
  <c r="F16" i="1"/>
  <c r="F15" i="1" s="1"/>
  <c r="E17" i="1"/>
  <c r="E15" i="1" s="1"/>
  <c r="D65" i="1"/>
  <c r="E83" i="1"/>
  <c r="F83" i="1" s="1"/>
  <c r="E92" i="1"/>
  <c r="F92" i="1" s="1"/>
  <c r="E104" i="1"/>
  <c r="F11" i="1" l="1"/>
  <c r="F9" i="1" s="1"/>
  <c r="E12" i="1"/>
  <c r="E79" i="1"/>
  <c r="D12" i="1"/>
  <c r="D15" i="1"/>
  <c r="E11" i="1"/>
  <c r="E9" i="1" s="1"/>
  <c r="E90" i="1"/>
  <c r="D89" i="1"/>
  <c r="E81" i="1"/>
  <c r="D80" i="1"/>
  <c r="D77" i="1" s="1"/>
  <c r="E88" i="1"/>
  <c r="D86" i="1"/>
  <c r="D94" i="1" s="1"/>
  <c r="D61" i="1"/>
  <c r="F88" i="1" l="1"/>
  <c r="F81" i="1"/>
  <c r="F80" i="1" s="1"/>
  <c r="E80" i="1"/>
  <c r="F90" i="1"/>
  <c r="F89" i="1" s="1"/>
  <c r="E89" i="1"/>
  <c r="E86" i="1" s="1"/>
  <c r="E94" i="1" s="1"/>
  <c r="D11" i="1"/>
  <c r="D9" i="1" s="1"/>
  <c r="F79" i="1"/>
  <c r="E77" i="1"/>
  <c r="F77" i="1" l="1"/>
  <c r="F86" i="1"/>
  <c r="F94" i="1" s="1"/>
</calcChain>
</file>

<file path=xl/sharedStrings.xml><?xml version="1.0" encoding="utf-8"?>
<sst xmlns="http://schemas.openxmlformats.org/spreadsheetml/2006/main" count="365" uniqueCount="178">
  <si>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</si>
  <si>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</si>
  <si>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</si>
  <si>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</si>
  <si>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</si>
  <si>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</si>
  <si>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</si>
  <si>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</si>
  <si>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</si>
  <si>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</si>
  <si>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</si>
  <si>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</si>
  <si>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</si>
  <si>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</si>
  <si>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</si>
  <si>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</si>
  <si>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</si>
  <si>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</si>
  <si>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</si>
  <si>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</si>
  <si>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</si>
  <si>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</si>
  <si>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</si>
  <si>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</si>
  <si>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</si>
  <si>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</si>
  <si>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</si>
  <si>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</si>
  <si>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</si>
  <si>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</si>
  <si>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</si>
  <si>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</si>
  <si>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</si>
  <si>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</si>
  <si>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</si>
  <si>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</si>
  <si>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</si>
  <si>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</si>
  <si>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</si>
  <si>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</si>
  <si>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</si>
  <si>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</si>
  <si>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</si>
  <si>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</si>
  <si>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</si>
  <si>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</si>
  <si>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</si>
  <si>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</si>
  <si>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</si>
  <si>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</si>
  <si>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</si>
  <si>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</si>
  <si>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</si>
  <si>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</si>
  <si>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</si>
  <si>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</si>
  <si>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</si>
  <si>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</si>
  <si>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</si>
  <si>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</si>
  <si>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</si>
  <si>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</si>
  <si>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</si>
  <si>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</si>
  <si>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</si>
  <si>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</si>
  <si>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</si>
  <si>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</si>
  <si>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</si>
  <si>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</si>
  <si>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</si>
  <si>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</si>
  <si>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</si>
  <si>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 **</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</si>
  <si>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</si>
  <si>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</si>
  <si>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</si>
  <si>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</si>
  <si>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</si>
  <si>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</si>
  <si>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</si>
  <si>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</si>
  <si>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</si>
  <si>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</si>
  <si>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</si>
  <si>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</si>
  <si>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</si>
  <si>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</si>
  <si>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</si>
  <si>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</si>
  <si>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</si>
  <si>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</si>
  <si>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</si>
  <si>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</si>
  <si>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</si>
  <si>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</si>
  <si>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</si>
  <si>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</si>
  <si>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</si>
  <si>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 xml:space="preserve">       *  Базовый период - год, предшествующий расчетному периоду регулирования.</t>
  </si>
  <si>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</si>
  <si>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</si>
  <si>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</si>
  <si>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</si>
  <si>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</si>
  <si>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</si>
  <si>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</si>
  <si>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</si>
  <si>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</si>
  <si>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</si>
  <si>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</si>
  <si>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</si>
  <si>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</si>
  <si>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</si>
  <si>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</si>
  <si>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</si>
  <si>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</si>
  <si>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</si>
  <si>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</si>
  <si>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</si>
  <si>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</si>
  <si>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</si>
  <si>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</si>
  <si>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</si>
  <si>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</si>
  <si>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</si>
  <si>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</si>
  <si>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</si>
  <si>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</si>
  <si>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</si>
  <si>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</si>
  <si>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</si>
  <si>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</si>
  <si>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</si>
  <si>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</si>
  <si>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</si>
  <si>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</si>
  <si>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</si>
  <si>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</si>
  <si>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</si>
  <si>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</si>
  <si>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</si>
  <si>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</si>
  <si>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</si>
  <si>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</si>
  <si>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</si>
  <si>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</si>
  <si>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</si>
  <si>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</si>
  <si>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</si>
  <si>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</si>
  <si>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</si>
  <si>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</si>
  <si>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</si>
  <si>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</si>
  <si>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</si>
  <si>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</si>
  <si>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</si>
  <si>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</si>
  <si>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Иркутская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</si>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</sst>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6" fillId="0" borderId="0" applyNumberFormat="0" applyFill="0" applyBorder="0" applyAlignment="0" applyProtection="0"/>
  </cellStyleXfs>
  <cellXfs count="112">
    <xf numFmtId="0" fontId="0" fillId="0" borderId="0" xfId="0"/>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43"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5"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2" fillId="0" borderId="0" xfId="2" applyFont="1" applyAlignment="1">
      <alignment vertical="center"/>
    </xf>
    <xf numFmtId="0" fontId="1" fillId="0" borderId="0" xfId="2" applyAlignment="1">
      <alignment horizontal="left"/>
    </xf>
    <xf numFmtId="0" fontId="16" fillId="0" borderId="0" xfId="4"/>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6" sqref="B26"/>
    </sheetView>
  </sheetViews>
  <sheetFormatPr defaultRowHeight="12.75" x14ac:dyDescent="0.2"/>
  <cols>
    <col min="1" max="1" width="41" style="101" bestFit="1" customWidth="1"/>
    <col min="2" max="2" width="31.28515625" style="101" customWidth="1"/>
    <col min="3" max="16384" width="9.140625" style="101"/>
  </cols>
  <sheetData>
    <row r="1" spans="1:2" ht="16.5" x14ac:dyDescent="0.2">
      <c r="A1" s="100" t="s">
        <v>160</v>
      </c>
    </row>
    <row r="2" spans="1:2" ht="16.5" x14ac:dyDescent="0.2">
      <c r="A2" s="100"/>
    </row>
    <row r="3" spans="1:2" ht="15.75" x14ac:dyDescent="0.2">
      <c r="A3" s="102" t="s">
        <v>161</v>
      </c>
      <c r="B3" s="101" t="s">
        <v>162</v>
      </c>
    </row>
    <row r="4" spans="1:2" ht="15.75" x14ac:dyDescent="0.2">
      <c r="A4" s="102"/>
    </row>
    <row r="5" spans="1:2" ht="15.75" x14ac:dyDescent="0.2">
      <c r="A5" s="102" t="s">
        <v>163</v>
      </c>
      <c r="B5" s="101" t="s">
        <v>164</v>
      </c>
    </row>
    <row r="6" spans="1:2" ht="15.75" x14ac:dyDescent="0.2">
      <c r="A6" s="102"/>
    </row>
    <row r="7" spans="1:2" ht="15.75" x14ac:dyDescent="0.2">
      <c r="A7" s="102" t="s">
        <v>165</v>
      </c>
      <c r="B7" s="101" t="s">
        <v>166</v>
      </c>
    </row>
    <row r="8" spans="1:2" ht="15.75" x14ac:dyDescent="0.2">
      <c r="A8" s="102"/>
    </row>
    <row r="9" spans="1:2" ht="15.75" x14ac:dyDescent="0.2">
      <c r="A9" s="102" t="s">
        <v>167</v>
      </c>
      <c r="B9" s="101" t="s">
        <v>166</v>
      </c>
    </row>
    <row r="10" spans="1:2" ht="15.75" x14ac:dyDescent="0.2">
      <c r="A10" s="102"/>
    </row>
    <row r="11" spans="1:2" ht="15.75" x14ac:dyDescent="0.2">
      <c r="A11" s="102" t="s">
        <v>168</v>
      </c>
      <c r="B11" s="103">
        <v>7706284124</v>
      </c>
    </row>
    <row r="12" spans="1:2" ht="15.75" x14ac:dyDescent="0.2">
      <c r="A12" s="102"/>
    </row>
    <row r="13" spans="1:2" ht="15.75" x14ac:dyDescent="0.2">
      <c r="A13" s="102" t="s">
        <v>169</v>
      </c>
      <c r="B13" s="103">
        <v>770801001</v>
      </c>
    </row>
    <row r="14" spans="1:2" ht="15.75" x14ac:dyDescent="0.2">
      <c r="A14" s="102" t="s">
        <v>170</v>
      </c>
      <c r="B14" s="101" t="s">
        <v>171</v>
      </c>
    </row>
    <row r="15" spans="1:2" ht="15.75" x14ac:dyDescent="0.2">
      <c r="A15" s="102"/>
    </row>
    <row r="16" spans="1:2" ht="15.75" x14ac:dyDescent="0.2">
      <c r="A16" s="102" t="s">
        <v>172</v>
      </c>
      <c r="B16" s="104" t="s">
        <v>173</v>
      </c>
    </row>
    <row r="17" spans="1:2" ht="15.75" x14ac:dyDescent="0.2">
      <c r="A17" s="102"/>
    </row>
    <row r="18" spans="1:2" ht="15.75" x14ac:dyDescent="0.2">
      <c r="A18" s="102" t="s">
        <v>174</v>
      </c>
      <c r="B18" s="101" t="s">
        <v>175</v>
      </c>
    </row>
    <row r="19" spans="1:2" ht="15.75" x14ac:dyDescent="0.2">
      <c r="A19" s="102"/>
    </row>
    <row r="20" spans="1:2" ht="15.75" x14ac:dyDescent="0.2">
      <c r="A20" s="102" t="s">
        <v>176</v>
      </c>
      <c r="B20" s="101" t="s">
        <v>177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B53" sqref="B53"/>
      <selection pane="topRight" activeCell="B53" sqref="B53"/>
      <selection pane="bottomLeft" activeCell="B53" sqref="B53"/>
      <selection pane="bottomRight" activeCell="B53" sqref="B53"/>
    </sheetView>
  </sheetViews>
  <sheetFormatPr defaultColWidth="9.140625" defaultRowHeight="15.75" x14ac:dyDescent="0.2"/>
  <cols>
    <col min="1" max="1" width="9.7109375" style="43" customWidth="1"/>
    <col min="2" max="2" width="53.5703125" style="43" customWidth="1"/>
    <col min="3" max="3" width="12.28515625" style="43" customWidth="1"/>
    <col min="4" max="5" width="27.5703125" style="43" customWidth="1"/>
    <col min="6" max="6" width="24.140625" style="43" customWidth="1"/>
    <col min="7" max="16384" width="9.140625" style="43"/>
  </cols>
  <sheetData>
    <row r="1" spans="1:6" ht="63.75" x14ac:dyDescent="0.2">
      <c r="F1" s="44" t="s">
        <v>0</v>
      </c>
    </row>
    <row r="5" spans="1:6" ht="16.5" x14ac:dyDescent="0.2">
      <c r="A5" s="105" t="s">
        <v>1</v>
      </c>
      <c r="B5" s="106"/>
      <c r="C5" s="106"/>
      <c r="D5" s="106"/>
      <c r="E5" s="106"/>
      <c r="F5" s="106"/>
    </row>
    <row r="6" spans="1:6" x14ac:dyDescent="0.2">
      <c r="C6" s="45" t="s">
        <v>159</v>
      </c>
    </row>
    <row r="7" spans="1:6" ht="16.5" thickBot="1" x14ac:dyDescent="0.25"/>
    <row r="8" spans="1:6" s="50" customFormat="1" ht="48" thickBot="1" x14ac:dyDescent="0.25">
      <c r="A8" s="46" t="s">
        <v>2</v>
      </c>
      <c r="B8" s="47" t="s">
        <v>3</v>
      </c>
      <c r="C8" s="48" t="s">
        <v>4</v>
      </c>
      <c r="D8" s="46" t="s">
        <v>5</v>
      </c>
      <c r="E8" s="47" t="s">
        <v>6</v>
      </c>
      <c r="F8" s="49" t="s">
        <v>7</v>
      </c>
    </row>
    <row r="9" spans="1:6" s="57" customFormat="1" ht="31.5" x14ac:dyDescent="0.2">
      <c r="A9" s="51" t="s">
        <v>8</v>
      </c>
      <c r="B9" s="52" t="s">
        <v>9</v>
      </c>
      <c r="C9" s="53"/>
      <c r="D9" s="54">
        <f>D11+D61+D74</f>
        <v>3198045.0929999999</v>
      </c>
      <c r="E9" s="55">
        <f t="shared" ref="E9:F9" si="0">E11+E61+E74</f>
        <v>3101782.3000000003</v>
      </c>
      <c r="F9" s="56">
        <f t="shared" si="0"/>
        <v>3196850.452000001</v>
      </c>
    </row>
    <row r="10" spans="1:6" x14ac:dyDescent="0.2">
      <c r="A10" s="58"/>
      <c r="B10" s="59" t="s">
        <v>10</v>
      </c>
      <c r="C10" s="60"/>
      <c r="D10" s="1"/>
      <c r="E10" s="2"/>
      <c r="F10" s="3"/>
    </row>
    <row r="11" spans="1:6" s="57" customFormat="1" ht="31.5" x14ac:dyDescent="0.2">
      <c r="A11" s="61" t="s">
        <v>11</v>
      </c>
      <c r="B11" s="62" t="s">
        <v>12</v>
      </c>
      <c r="C11" s="63" t="s">
        <v>13</v>
      </c>
      <c r="D11" s="64">
        <f>D12+D15</f>
        <v>71401.717999999993</v>
      </c>
      <c r="E11" s="65">
        <f t="shared" ref="E11:F11" si="1">E12+E15</f>
        <v>74000.699999999983</v>
      </c>
      <c r="F11" s="66">
        <f t="shared" si="1"/>
        <v>74000.7</v>
      </c>
    </row>
    <row r="12" spans="1:6" x14ac:dyDescent="0.2">
      <c r="A12" s="58" t="s">
        <v>14</v>
      </c>
      <c r="B12" s="67" t="s">
        <v>15</v>
      </c>
      <c r="C12" s="60" t="s">
        <v>13</v>
      </c>
      <c r="D12" s="1">
        <f>SUM(D13:D14)</f>
        <v>71401.717999999993</v>
      </c>
      <c r="E12" s="2">
        <f>SUM(E13:E14)</f>
        <v>74000.699999999983</v>
      </c>
      <c r="F12" s="3">
        <f t="shared" ref="F12" si="2">SUM(F13:F14)</f>
        <v>64451.492999999995</v>
      </c>
    </row>
    <row r="13" spans="1:6" x14ac:dyDescent="0.2">
      <c r="A13" s="58"/>
      <c r="B13" s="68" t="s">
        <v>16</v>
      </c>
      <c r="C13" s="60" t="s">
        <v>13</v>
      </c>
      <c r="D13" s="1">
        <f>D21+D28+D35+D42+D49+D56</f>
        <v>37871.787999999986</v>
      </c>
      <c r="E13" s="2">
        <f>E21+E28+E35+E42+E49+E56</f>
        <v>41072.399999999994</v>
      </c>
      <c r="F13" s="3">
        <f t="shared" ref="F13:F14" si="3">F21+F28+F35+F42+F49+F56</f>
        <v>41072.400000000001</v>
      </c>
    </row>
    <row r="14" spans="1:6" x14ac:dyDescent="0.2">
      <c r="A14" s="58"/>
      <c r="B14" s="68" t="s">
        <v>17</v>
      </c>
      <c r="C14" s="60" t="s">
        <v>13</v>
      </c>
      <c r="D14" s="1">
        <f>D22+D29+D36+D43+D50+D57</f>
        <v>33529.930000000008</v>
      </c>
      <c r="E14" s="2">
        <f>E22+E29+E36+E43+E50+E57</f>
        <v>32928.299999999996</v>
      </c>
      <c r="F14" s="3">
        <f t="shared" si="3"/>
        <v>23379.092999999993</v>
      </c>
    </row>
    <row r="15" spans="1:6" x14ac:dyDescent="0.2">
      <c r="A15" s="58" t="s">
        <v>18</v>
      </c>
      <c r="B15" s="67" t="s">
        <v>19</v>
      </c>
      <c r="C15" s="60" t="s">
        <v>13</v>
      </c>
      <c r="D15" s="1">
        <f>SUM(D16:D17)</f>
        <v>0</v>
      </c>
      <c r="E15" s="2">
        <f>SUM(E16:E17)</f>
        <v>0</v>
      </c>
      <c r="F15" s="3">
        <f t="shared" ref="F15" si="4">SUM(F16:F17)</f>
        <v>9549.2069999999967</v>
      </c>
    </row>
    <row r="16" spans="1:6" x14ac:dyDescent="0.2">
      <c r="A16" s="58"/>
      <c r="B16" s="68" t="s">
        <v>16</v>
      </c>
      <c r="C16" s="60" t="s">
        <v>13</v>
      </c>
      <c r="D16" s="1">
        <f>D24+D31+D38+D45+D52+D59</f>
        <v>0</v>
      </c>
      <c r="E16" s="2">
        <f>E24+E31+E38+E45+E52+E59</f>
        <v>0</v>
      </c>
      <c r="F16" s="3">
        <f t="shared" ref="F16:F17" si="5">F24+F31+F38+F45+F52+F59</f>
        <v>0</v>
      </c>
    </row>
    <row r="17" spans="1:6" x14ac:dyDescent="0.2">
      <c r="A17" s="58"/>
      <c r="B17" s="68" t="s">
        <v>17</v>
      </c>
      <c r="C17" s="60" t="s">
        <v>13</v>
      </c>
      <c r="D17" s="1">
        <f>D25+D32+D39+D46+D53+D60</f>
        <v>0</v>
      </c>
      <c r="E17" s="2">
        <f>E25+E32+E39+E46+E53+E60</f>
        <v>0</v>
      </c>
      <c r="F17" s="3">
        <f t="shared" si="5"/>
        <v>9549.2069999999967</v>
      </c>
    </row>
    <row r="18" spans="1:6" x14ac:dyDescent="0.2">
      <c r="A18" s="58"/>
      <c r="B18" s="59" t="s">
        <v>10</v>
      </c>
      <c r="C18" s="60" t="s">
        <v>13</v>
      </c>
      <c r="D18" s="1"/>
      <c r="E18" s="2"/>
      <c r="F18" s="3"/>
    </row>
    <row r="19" spans="1:6" ht="78.75" x14ac:dyDescent="0.2">
      <c r="A19" s="58" t="s">
        <v>20</v>
      </c>
      <c r="B19" s="59" t="s">
        <v>21</v>
      </c>
      <c r="C19" s="60" t="s">
        <v>13</v>
      </c>
      <c r="D19" s="1">
        <f>D20+D23</f>
        <v>4554.5190000000002</v>
      </c>
      <c r="E19" s="2">
        <f>E20+E23</f>
        <v>4361.1911170005578</v>
      </c>
      <c r="F19" s="3">
        <f t="shared" ref="F19" si="6">F20+F23</f>
        <v>4630</v>
      </c>
    </row>
    <row r="20" spans="1:6" x14ac:dyDescent="0.2">
      <c r="A20" s="58" t="s">
        <v>22</v>
      </c>
      <c r="B20" s="67" t="s">
        <v>15</v>
      </c>
      <c r="C20" s="60" t="s">
        <v>13</v>
      </c>
      <c r="D20" s="1">
        <f>SUM(D21:D22)</f>
        <v>4554.5190000000002</v>
      </c>
      <c r="E20" s="2">
        <f>SUM(E21:E22)</f>
        <v>4361.1911170005578</v>
      </c>
      <c r="F20" s="3">
        <f t="shared" ref="F20" si="7">SUM(F21:F22)</f>
        <v>3971.7</v>
      </c>
    </row>
    <row r="21" spans="1:6" x14ac:dyDescent="0.2">
      <c r="A21" s="58"/>
      <c r="B21" s="68" t="s">
        <v>16</v>
      </c>
      <c r="C21" s="60" t="s">
        <v>13</v>
      </c>
      <c r="D21" s="1">
        <v>2319.136</v>
      </c>
      <c r="E21" s="2">
        <v>2025.8301818745504</v>
      </c>
      <c r="F21" s="3">
        <v>2360</v>
      </c>
    </row>
    <row r="22" spans="1:6" x14ac:dyDescent="0.2">
      <c r="A22" s="58"/>
      <c r="B22" s="68" t="s">
        <v>17</v>
      </c>
      <c r="C22" s="60" t="s">
        <v>13</v>
      </c>
      <c r="D22" s="1">
        <v>2235.3829999999998</v>
      </c>
      <c r="E22" s="2">
        <v>2335.3609351260075</v>
      </c>
      <c r="F22" s="3">
        <v>1611.6999999999996</v>
      </c>
    </row>
    <row r="23" spans="1:6" x14ac:dyDescent="0.2">
      <c r="A23" s="58" t="s">
        <v>23</v>
      </c>
      <c r="B23" s="67" t="s">
        <v>19</v>
      </c>
      <c r="C23" s="60" t="s">
        <v>13</v>
      </c>
      <c r="D23" s="1">
        <f>SUM(D24:D25)</f>
        <v>0</v>
      </c>
      <c r="E23" s="2">
        <f>SUM(E24:E25)</f>
        <v>0</v>
      </c>
      <c r="F23" s="3">
        <f t="shared" ref="F23" si="8">SUM(F24:F25)</f>
        <v>658.29999999999984</v>
      </c>
    </row>
    <row r="24" spans="1:6" x14ac:dyDescent="0.2">
      <c r="A24" s="58"/>
      <c r="B24" s="68" t="s">
        <v>16</v>
      </c>
      <c r="C24" s="60" t="s">
        <v>13</v>
      </c>
      <c r="D24" s="1">
        <v>0</v>
      </c>
      <c r="E24" s="2">
        <v>0</v>
      </c>
      <c r="F24" s="3">
        <v>0</v>
      </c>
    </row>
    <row r="25" spans="1:6" x14ac:dyDescent="0.2">
      <c r="A25" s="58"/>
      <c r="B25" s="68" t="s">
        <v>17</v>
      </c>
      <c r="C25" s="60" t="s">
        <v>13</v>
      </c>
      <c r="D25" s="1">
        <v>0</v>
      </c>
      <c r="E25" s="2">
        <v>0</v>
      </c>
      <c r="F25" s="3">
        <v>658.29999999999984</v>
      </c>
    </row>
    <row r="26" spans="1:6" ht="63" x14ac:dyDescent="0.2">
      <c r="A26" s="58" t="s">
        <v>24</v>
      </c>
      <c r="B26" s="59" t="s">
        <v>25</v>
      </c>
      <c r="C26" s="60" t="s">
        <v>13</v>
      </c>
      <c r="D26" s="1">
        <f>D27+D30</f>
        <v>16700.462</v>
      </c>
      <c r="E26" s="2">
        <f t="shared" ref="E26:F26" si="9">E27+E30</f>
        <v>15947.113269815418</v>
      </c>
      <c r="F26" s="3">
        <f t="shared" si="9"/>
        <v>16779.999999999996</v>
      </c>
    </row>
    <row r="27" spans="1:6" x14ac:dyDescent="0.2">
      <c r="A27" s="58" t="s">
        <v>26</v>
      </c>
      <c r="B27" s="67" t="s">
        <v>15</v>
      </c>
      <c r="C27" s="60" t="s">
        <v>13</v>
      </c>
      <c r="D27" s="1">
        <f>SUM(D28:D29)</f>
        <v>16700.462</v>
      </c>
      <c r="E27" s="2">
        <f t="shared" ref="E27:F27" si="10">SUM(E28:E29)</f>
        <v>15947.113269815418</v>
      </c>
      <c r="F27" s="3">
        <f t="shared" si="10"/>
        <v>14462.899999999998</v>
      </c>
    </row>
    <row r="28" spans="1:6" x14ac:dyDescent="0.2">
      <c r="A28" s="58"/>
      <c r="B28" s="68" t="s">
        <v>16</v>
      </c>
      <c r="C28" s="60" t="s">
        <v>13</v>
      </c>
      <c r="D28" s="1">
        <v>8725.32599999999</v>
      </c>
      <c r="E28" s="2">
        <v>7655.1283717214201</v>
      </c>
      <c r="F28" s="3">
        <v>8790</v>
      </c>
    </row>
    <row r="29" spans="1:6" x14ac:dyDescent="0.2">
      <c r="A29" s="58"/>
      <c r="B29" s="68" t="s">
        <v>17</v>
      </c>
      <c r="C29" s="60" t="s">
        <v>13</v>
      </c>
      <c r="D29" s="1">
        <v>7975.1360000000095</v>
      </c>
      <c r="E29" s="2">
        <v>8291.9848980939987</v>
      </c>
      <c r="F29" s="3">
        <v>5672.8999999999978</v>
      </c>
    </row>
    <row r="30" spans="1:6" x14ac:dyDescent="0.2">
      <c r="A30" s="58" t="s">
        <v>27</v>
      </c>
      <c r="B30" s="67" t="s">
        <v>19</v>
      </c>
      <c r="C30" s="60" t="s">
        <v>13</v>
      </c>
      <c r="D30" s="1">
        <f>SUM(D31:D32)</f>
        <v>0</v>
      </c>
      <c r="E30" s="2">
        <f t="shared" ref="E30:F30" si="11">SUM(E31:E32)</f>
        <v>0</v>
      </c>
      <c r="F30" s="3">
        <f t="shared" si="11"/>
        <v>2317.0999999999995</v>
      </c>
    </row>
    <row r="31" spans="1:6" x14ac:dyDescent="0.2">
      <c r="A31" s="58"/>
      <c r="B31" s="68" t="s">
        <v>16</v>
      </c>
      <c r="C31" s="60" t="s">
        <v>13</v>
      </c>
      <c r="D31" s="1">
        <v>0</v>
      </c>
      <c r="E31" s="2">
        <v>0</v>
      </c>
      <c r="F31" s="3">
        <v>0</v>
      </c>
    </row>
    <row r="32" spans="1:6" x14ac:dyDescent="0.2">
      <c r="A32" s="58"/>
      <c r="B32" s="68" t="s">
        <v>17</v>
      </c>
      <c r="C32" s="60" t="s">
        <v>13</v>
      </c>
      <c r="D32" s="1">
        <v>0</v>
      </c>
      <c r="E32" s="2">
        <v>0</v>
      </c>
      <c r="F32" s="3">
        <v>2317.0999999999995</v>
      </c>
    </row>
    <row r="33" spans="1:6" ht="78.75" x14ac:dyDescent="0.2">
      <c r="A33" s="58" t="s">
        <v>28</v>
      </c>
      <c r="B33" s="59" t="s">
        <v>29</v>
      </c>
      <c r="C33" s="60" t="s">
        <v>13</v>
      </c>
      <c r="D33" s="1">
        <f>D34+D37</f>
        <v>0</v>
      </c>
      <c r="E33" s="2">
        <f t="shared" ref="E33:F33" si="12">E34+E37</f>
        <v>0</v>
      </c>
      <c r="F33" s="3">
        <f t="shared" si="12"/>
        <v>0</v>
      </c>
    </row>
    <row r="34" spans="1:6" x14ac:dyDescent="0.2">
      <c r="A34" s="58" t="s">
        <v>30</v>
      </c>
      <c r="B34" s="67" t="s">
        <v>15</v>
      </c>
      <c r="C34" s="60" t="s">
        <v>13</v>
      </c>
      <c r="D34" s="1">
        <f>SUM(D35:D36)</f>
        <v>0</v>
      </c>
      <c r="E34" s="2">
        <f t="shared" ref="E34:F34" si="13">SUM(E35:E36)</f>
        <v>0</v>
      </c>
      <c r="F34" s="3">
        <f t="shared" si="13"/>
        <v>0</v>
      </c>
    </row>
    <row r="35" spans="1:6" x14ac:dyDescent="0.2">
      <c r="A35" s="58"/>
      <c r="B35" s="68" t="s">
        <v>16</v>
      </c>
      <c r="C35" s="60" t="s">
        <v>13</v>
      </c>
      <c r="D35" s="1">
        <v>0</v>
      </c>
      <c r="E35" s="2">
        <v>0</v>
      </c>
      <c r="F35" s="3">
        <v>0</v>
      </c>
    </row>
    <row r="36" spans="1:6" x14ac:dyDescent="0.2">
      <c r="A36" s="58"/>
      <c r="B36" s="68" t="s">
        <v>17</v>
      </c>
      <c r="C36" s="60" t="s">
        <v>13</v>
      </c>
      <c r="D36" s="1">
        <v>0</v>
      </c>
      <c r="E36" s="2">
        <v>0</v>
      </c>
      <c r="F36" s="3">
        <v>0</v>
      </c>
    </row>
    <row r="37" spans="1:6" x14ac:dyDescent="0.2">
      <c r="A37" s="58" t="s">
        <v>31</v>
      </c>
      <c r="B37" s="67" t="s">
        <v>19</v>
      </c>
      <c r="C37" s="60" t="s">
        <v>13</v>
      </c>
      <c r="D37" s="1">
        <f>SUM(D38:D39)</f>
        <v>0</v>
      </c>
      <c r="E37" s="2">
        <f t="shared" ref="E37:F37" si="14">SUM(E38:E39)</f>
        <v>0</v>
      </c>
      <c r="F37" s="3">
        <f t="shared" si="14"/>
        <v>0</v>
      </c>
    </row>
    <row r="38" spans="1:6" x14ac:dyDescent="0.2">
      <c r="A38" s="58"/>
      <c r="B38" s="68" t="s">
        <v>16</v>
      </c>
      <c r="C38" s="60" t="s">
        <v>13</v>
      </c>
      <c r="D38" s="1">
        <v>0</v>
      </c>
      <c r="E38" s="2">
        <v>0</v>
      </c>
      <c r="F38" s="3">
        <v>0</v>
      </c>
    </row>
    <row r="39" spans="1:6" x14ac:dyDescent="0.2">
      <c r="A39" s="58"/>
      <c r="B39" s="68" t="s">
        <v>17</v>
      </c>
      <c r="C39" s="60" t="s">
        <v>13</v>
      </c>
      <c r="D39" s="1">
        <v>0</v>
      </c>
      <c r="E39" s="2">
        <v>0</v>
      </c>
      <c r="F39" s="3">
        <v>0</v>
      </c>
    </row>
    <row r="40" spans="1:6" ht="78.75" x14ac:dyDescent="0.2">
      <c r="A40" s="58" t="s">
        <v>32</v>
      </c>
      <c r="B40" s="59" t="s">
        <v>33</v>
      </c>
      <c r="C40" s="60" t="s">
        <v>13</v>
      </c>
      <c r="D40" s="1">
        <f>D41+D44</f>
        <v>253.24099999999999</v>
      </c>
      <c r="E40" s="2">
        <f t="shared" ref="E40:F40" si="15">E41+E44</f>
        <v>244.67036987334288</v>
      </c>
      <c r="F40" s="3">
        <f t="shared" si="15"/>
        <v>289.99999999999994</v>
      </c>
    </row>
    <row r="41" spans="1:6" x14ac:dyDescent="0.2">
      <c r="A41" s="58" t="s">
        <v>34</v>
      </c>
      <c r="B41" s="67" t="s">
        <v>15</v>
      </c>
      <c r="C41" s="60" t="s">
        <v>13</v>
      </c>
      <c r="D41" s="1">
        <f>SUM(D42:D43)</f>
        <v>253.24099999999999</v>
      </c>
      <c r="E41" s="2">
        <f t="shared" ref="E41:F41" si="16">SUM(E42:E43)</f>
        <v>244.67036987334288</v>
      </c>
      <c r="F41" s="3">
        <f t="shared" si="16"/>
        <v>243.59999999999997</v>
      </c>
    </row>
    <row r="42" spans="1:6" x14ac:dyDescent="0.2">
      <c r="A42" s="58"/>
      <c r="B42" s="68" t="s">
        <v>16</v>
      </c>
      <c r="C42" s="60" t="s">
        <v>13</v>
      </c>
      <c r="D42" s="1">
        <v>116.22199999999999</v>
      </c>
      <c r="E42" s="2">
        <v>101.52316871361748</v>
      </c>
      <c r="F42" s="3">
        <v>130</v>
      </c>
    </row>
    <row r="43" spans="1:6" x14ac:dyDescent="0.2">
      <c r="A43" s="58"/>
      <c r="B43" s="68" t="s">
        <v>17</v>
      </c>
      <c r="C43" s="60" t="s">
        <v>13</v>
      </c>
      <c r="D43" s="1">
        <v>137.01900000000001</v>
      </c>
      <c r="E43" s="2">
        <v>143.1472011597254</v>
      </c>
      <c r="F43" s="3">
        <v>113.59999999999997</v>
      </c>
    </row>
    <row r="44" spans="1:6" x14ac:dyDescent="0.2">
      <c r="A44" s="58" t="s">
        <v>35</v>
      </c>
      <c r="B44" s="67" t="s">
        <v>19</v>
      </c>
      <c r="C44" s="60" t="s">
        <v>13</v>
      </c>
      <c r="D44" s="1">
        <f>SUM(D45:D46)</f>
        <v>0</v>
      </c>
      <c r="E44" s="2">
        <f t="shared" ref="E44:F44" si="17">SUM(E45:E46)</f>
        <v>0</v>
      </c>
      <c r="F44" s="3">
        <f t="shared" si="17"/>
        <v>46.399999999999991</v>
      </c>
    </row>
    <row r="45" spans="1:6" x14ac:dyDescent="0.2">
      <c r="A45" s="58"/>
      <c r="B45" s="68" t="s">
        <v>16</v>
      </c>
      <c r="C45" s="60" t="s">
        <v>13</v>
      </c>
      <c r="D45" s="1">
        <v>0</v>
      </c>
      <c r="E45" s="2">
        <v>0</v>
      </c>
      <c r="F45" s="3">
        <v>0</v>
      </c>
    </row>
    <row r="46" spans="1:6" s="69" customFormat="1" x14ac:dyDescent="0.2">
      <c r="A46" s="58"/>
      <c r="B46" s="68" t="s">
        <v>17</v>
      </c>
      <c r="C46" s="60" t="s">
        <v>13</v>
      </c>
      <c r="D46" s="1">
        <v>0</v>
      </c>
      <c r="E46" s="2">
        <v>0</v>
      </c>
      <c r="F46" s="3">
        <v>46.399999999999991</v>
      </c>
    </row>
    <row r="47" spans="1:6" s="69" customFormat="1" ht="31.5" x14ac:dyDescent="0.2">
      <c r="A47" s="58" t="s">
        <v>36</v>
      </c>
      <c r="B47" s="59" t="s">
        <v>37</v>
      </c>
      <c r="C47" s="60" t="s">
        <v>13</v>
      </c>
      <c r="D47" s="1">
        <f>D48+D51</f>
        <v>8784.3430000000008</v>
      </c>
      <c r="E47" s="2">
        <f t="shared" ref="E47:F47" si="18">E48+E51</f>
        <v>10850.539611682469</v>
      </c>
      <c r="F47" s="3">
        <f t="shared" si="18"/>
        <v>13403.699999999999</v>
      </c>
    </row>
    <row r="48" spans="1:6" s="69" customFormat="1" x14ac:dyDescent="0.2">
      <c r="A48" s="58" t="s">
        <v>38</v>
      </c>
      <c r="B48" s="67" t="s">
        <v>15</v>
      </c>
      <c r="C48" s="60" t="s">
        <v>13</v>
      </c>
      <c r="D48" s="1">
        <f>SUM(D49:D50)</f>
        <v>8784.3430000000008</v>
      </c>
      <c r="E48" s="2">
        <f t="shared" ref="E48:F48" si="19">SUM(E49:E50)</f>
        <v>10850.539611682469</v>
      </c>
      <c r="F48" s="3">
        <f t="shared" si="19"/>
        <v>12163.282999999999</v>
      </c>
    </row>
    <row r="49" spans="1:6" s="69" customFormat="1" x14ac:dyDescent="0.2">
      <c r="A49" s="58"/>
      <c r="B49" s="68" t="s">
        <v>16</v>
      </c>
      <c r="C49" s="60" t="s">
        <v>13</v>
      </c>
      <c r="D49" s="1">
        <v>4967.6390000000001</v>
      </c>
      <c r="E49" s="2">
        <v>7732.5955190554196</v>
      </c>
      <c r="F49" s="3">
        <v>9126.4</v>
      </c>
    </row>
    <row r="50" spans="1:6" x14ac:dyDescent="0.2">
      <c r="A50" s="58"/>
      <c r="B50" s="68" t="s">
        <v>17</v>
      </c>
      <c r="C50" s="60" t="s">
        <v>13</v>
      </c>
      <c r="D50" s="1">
        <v>3816.7040000000002</v>
      </c>
      <c r="E50" s="2">
        <v>3117.944092627049</v>
      </c>
      <c r="F50" s="3">
        <v>3036.8829999999994</v>
      </c>
    </row>
    <row r="51" spans="1:6" x14ac:dyDescent="0.2">
      <c r="A51" s="58" t="s">
        <v>39</v>
      </c>
      <c r="B51" s="67" t="s">
        <v>19</v>
      </c>
      <c r="C51" s="60" t="s">
        <v>13</v>
      </c>
      <c r="D51" s="1">
        <f>SUM(D52:D53)</f>
        <v>0</v>
      </c>
      <c r="E51" s="2">
        <f t="shared" ref="E51:F51" si="20">SUM(E52:E53)</f>
        <v>0</v>
      </c>
      <c r="F51" s="3">
        <f t="shared" si="20"/>
        <v>1240.4169999999997</v>
      </c>
    </row>
    <row r="52" spans="1:6" x14ac:dyDescent="0.2">
      <c r="A52" s="58"/>
      <c r="B52" s="68" t="s">
        <v>16</v>
      </c>
      <c r="C52" s="60" t="s">
        <v>13</v>
      </c>
      <c r="D52" s="1">
        <v>0</v>
      </c>
      <c r="E52" s="2">
        <v>0</v>
      </c>
      <c r="F52" s="3">
        <v>0</v>
      </c>
    </row>
    <row r="53" spans="1:6" x14ac:dyDescent="0.2">
      <c r="A53" s="58"/>
      <c r="B53" s="68" t="s">
        <v>17</v>
      </c>
      <c r="C53" s="60" t="s">
        <v>13</v>
      </c>
      <c r="D53" s="1">
        <v>0</v>
      </c>
      <c r="E53" s="2">
        <v>0</v>
      </c>
      <c r="F53" s="3">
        <v>1240.4169999999997</v>
      </c>
    </row>
    <row r="54" spans="1:6" x14ac:dyDescent="0.2">
      <c r="A54" s="58" t="s">
        <v>40</v>
      </c>
      <c r="B54" s="59" t="s">
        <v>41</v>
      </c>
      <c r="C54" s="60" t="s">
        <v>13</v>
      </c>
      <c r="D54" s="1">
        <f>D55+D58</f>
        <v>41109.153000000006</v>
      </c>
      <c r="E54" s="2">
        <f t="shared" ref="E54:F54" si="21">E55+E58</f>
        <v>42597.185631628206</v>
      </c>
      <c r="F54" s="3">
        <f t="shared" si="21"/>
        <v>38896.999999999993</v>
      </c>
    </row>
    <row r="55" spans="1:6" x14ac:dyDescent="0.2">
      <c r="A55" s="58" t="s">
        <v>42</v>
      </c>
      <c r="B55" s="67" t="s">
        <v>15</v>
      </c>
      <c r="C55" s="60" t="s">
        <v>13</v>
      </c>
      <c r="D55" s="1">
        <f>SUM(D56:D57)</f>
        <v>41109.153000000006</v>
      </c>
      <c r="E55" s="2">
        <f t="shared" ref="E55:F55" si="22">SUM(E56:E57)</f>
        <v>42597.185631628206</v>
      </c>
      <c r="F55" s="3">
        <f t="shared" si="22"/>
        <v>33610.009999999995</v>
      </c>
    </row>
    <row r="56" spans="1:6" x14ac:dyDescent="0.2">
      <c r="A56" s="58"/>
      <c r="B56" s="68" t="s">
        <v>16</v>
      </c>
      <c r="C56" s="60" t="s">
        <v>13</v>
      </c>
      <c r="D56" s="1">
        <v>21743.465</v>
      </c>
      <c r="E56" s="2">
        <v>23557.322758634989</v>
      </c>
      <c r="F56" s="3">
        <v>20666</v>
      </c>
    </row>
    <row r="57" spans="1:6" x14ac:dyDescent="0.2">
      <c r="A57" s="58"/>
      <c r="B57" s="68" t="s">
        <v>17</v>
      </c>
      <c r="C57" s="60" t="s">
        <v>13</v>
      </c>
      <c r="D57" s="1">
        <v>19365.688000000002</v>
      </c>
      <c r="E57" s="2">
        <v>19039.862872993217</v>
      </c>
      <c r="F57" s="3">
        <v>12944.009999999998</v>
      </c>
    </row>
    <row r="58" spans="1:6" x14ac:dyDescent="0.2">
      <c r="A58" s="58" t="s">
        <v>43</v>
      </c>
      <c r="B58" s="67" t="s">
        <v>19</v>
      </c>
      <c r="C58" s="60" t="s">
        <v>13</v>
      </c>
      <c r="D58" s="1">
        <f>SUM(D59:D60)</f>
        <v>0</v>
      </c>
      <c r="E58" s="2">
        <f t="shared" ref="E58:F58" si="23">SUM(E59:E60)</f>
        <v>0</v>
      </c>
      <c r="F58" s="3">
        <f t="shared" si="23"/>
        <v>5286.989999999998</v>
      </c>
    </row>
    <row r="59" spans="1:6" x14ac:dyDescent="0.2">
      <c r="A59" s="58"/>
      <c r="B59" s="68" t="s">
        <v>16</v>
      </c>
      <c r="C59" s="60" t="s">
        <v>13</v>
      </c>
      <c r="D59" s="1">
        <v>0</v>
      </c>
      <c r="E59" s="2">
        <v>0</v>
      </c>
      <c r="F59" s="3">
        <v>0</v>
      </c>
    </row>
    <row r="60" spans="1:6" x14ac:dyDescent="0.2">
      <c r="A60" s="58"/>
      <c r="B60" s="68" t="s">
        <v>17</v>
      </c>
      <c r="C60" s="60" t="s">
        <v>13</v>
      </c>
      <c r="D60" s="1">
        <v>0</v>
      </c>
      <c r="E60" s="2">
        <v>0</v>
      </c>
      <c r="F60" s="3">
        <v>5286.989999999998</v>
      </c>
    </row>
    <row r="61" spans="1:6" s="57" customFormat="1" ht="63" x14ac:dyDescent="0.2">
      <c r="A61" s="61" t="s">
        <v>44</v>
      </c>
      <c r="B61" s="62" t="s">
        <v>45</v>
      </c>
      <c r="C61" s="63" t="s">
        <v>13</v>
      </c>
      <c r="D61" s="64">
        <f>D62+D65+D68+D71</f>
        <v>2993159.023</v>
      </c>
      <c r="E61" s="65">
        <f t="shared" ref="E61:F61" si="24">E62+E65+E68+E71</f>
        <v>2921128.176</v>
      </c>
      <c r="F61" s="66">
        <f t="shared" si="24"/>
        <v>2991145.6230000006</v>
      </c>
    </row>
    <row r="62" spans="1:6" x14ac:dyDescent="0.2">
      <c r="A62" s="58"/>
      <c r="B62" s="59" t="s">
        <v>46</v>
      </c>
      <c r="C62" s="60" t="s">
        <v>13</v>
      </c>
      <c r="D62" s="1">
        <f>D63+D64</f>
        <v>78997.5</v>
      </c>
      <c r="E62" s="2">
        <f t="shared" ref="E62:F62" si="25">E63+E64</f>
        <v>54758.878223601299</v>
      </c>
      <c r="F62" s="3">
        <f t="shared" si="25"/>
        <v>69400</v>
      </c>
    </row>
    <row r="63" spans="1:6" x14ac:dyDescent="0.2">
      <c r="A63" s="58"/>
      <c r="B63" s="68" t="s">
        <v>16</v>
      </c>
      <c r="C63" s="60" t="s">
        <v>13</v>
      </c>
      <c r="D63" s="1">
        <v>43151.239000000001</v>
      </c>
      <c r="E63" s="2">
        <v>25466.686851516584</v>
      </c>
      <c r="F63" s="3">
        <v>38245</v>
      </c>
    </row>
    <row r="64" spans="1:6" x14ac:dyDescent="0.2">
      <c r="A64" s="58"/>
      <c r="B64" s="68" t="s">
        <v>17</v>
      </c>
      <c r="C64" s="60" t="s">
        <v>13</v>
      </c>
      <c r="D64" s="1">
        <v>35846.260999999999</v>
      </c>
      <c r="E64" s="2">
        <v>29292.191372084715</v>
      </c>
      <c r="F64" s="3">
        <v>31155</v>
      </c>
    </row>
    <row r="65" spans="1:6" x14ac:dyDescent="0.2">
      <c r="A65" s="58"/>
      <c r="B65" s="59" t="s">
        <v>47</v>
      </c>
      <c r="C65" s="60" t="s">
        <v>13</v>
      </c>
      <c r="D65" s="1">
        <f>D66+D67</f>
        <v>53531.773000000001</v>
      </c>
      <c r="E65" s="2">
        <f t="shared" ref="E65:F65" si="26">E66+E67</f>
        <v>53443.651570111542</v>
      </c>
      <c r="F65" s="3">
        <f t="shared" si="26"/>
        <v>44470</v>
      </c>
    </row>
    <row r="66" spans="1:6" x14ac:dyDescent="0.2">
      <c r="A66" s="58"/>
      <c r="B66" s="68" t="s">
        <v>16</v>
      </c>
      <c r="C66" s="60" t="s">
        <v>13</v>
      </c>
      <c r="D66" s="1">
        <v>28695.092000000001</v>
      </c>
      <c r="E66" s="2">
        <v>32339.102673814246</v>
      </c>
      <c r="F66" s="3">
        <v>23570</v>
      </c>
    </row>
    <row r="67" spans="1:6" x14ac:dyDescent="0.2">
      <c r="A67" s="58"/>
      <c r="B67" s="68" t="s">
        <v>17</v>
      </c>
      <c r="C67" s="60" t="s">
        <v>13</v>
      </c>
      <c r="D67" s="1">
        <v>24836.681</v>
      </c>
      <c r="E67" s="2">
        <v>21104.5488962973</v>
      </c>
      <c r="F67" s="3">
        <v>20900</v>
      </c>
    </row>
    <row r="68" spans="1:6" x14ac:dyDescent="0.2">
      <c r="A68" s="58"/>
      <c r="B68" s="59" t="s">
        <v>48</v>
      </c>
      <c r="C68" s="60" t="s">
        <v>13</v>
      </c>
      <c r="D68" s="1">
        <f>D69+D70</f>
        <v>63007.536999999997</v>
      </c>
      <c r="E68" s="2">
        <f t="shared" ref="E68:F68" si="27">E69+E70</f>
        <v>64533.981460599505</v>
      </c>
      <c r="F68" s="3">
        <f t="shared" si="27"/>
        <v>56865.347999999998</v>
      </c>
    </row>
    <row r="69" spans="1:6" x14ac:dyDescent="0.2">
      <c r="A69" s="58"/>
      <c r="B69" s="68" t="s">
        <v>16</v>
      </c>
      <c r="C69" s="60" t="s">
        <v>13</v>
      </c>
      <c r="D69" s="1">
        <v>32499.710999999999</v>
      </c>
      <c r="E69" s="2">
        <v>38259.529584265285</v>
      </c>
      <c r="F69" s="3">
        <v>29702.14</v>
      </c>
    </row>
    <row r="70" spans="1:6" x14ac:dyDescent="0.2">
      <c r="A70" s="58"/>
      <c r="B70" s="68" t="s">
        <v>17</v>
      </c>
      <c r="C70" s="60" t="s">
        <v>13</v>
      </c>
      <c r="D70" s="1">
        <v>30507.826000000001</v>
      </c>
      <c r="E70" s="2">
        <v>26274.451876334224</v>
      </c>
      <c r="F70" s="3">
        <v>27163.207999999999</v>
      </c>
    </row>
    <row r="71" spans="1:6" x14ac:dyDescent="0.2">
      <c r="A71" s="58"/>
      <c r="B71" s="59" t="s">
        <v>49</v>
      </c>
      <c r="C71" s="60" t="s">
        <v>13</v>
      </c>
      <c r="D71" s="1">
        <f>D72+D73</f>
        <v>2797622.213</v>
      </c>
      <c r="E71" s="2">
        <f t="shared" ref="E71:F71" si="28">E72+E73</f>
        <v>2748391.6647456875</v>
      </c>
      <c r="F71" s="3">
        <f t="shared" si="28"/>
        <v>2820410.2750000004</v>
      </c>
    </row>
    <row r="72" spans="1:6" x14ac:dyDescent="0.2">
      <c r="A72" s="58"/>
      <c r="B72" s="68" t="s">
        <v>16</v>
      </c>
      <c r="C72" s="60" t="s">
        <v>13</v>
      </c>
      <c r="D72" s="1">
        <v>1429955.0919999999</v>
      </c>
      <c r="E72" s="2">
        <v>1344949.8748904041</v>
      </c>
      <c r="F72" s="3">
        <v>1441528.3840000001</v>
      </c>
    </row>
    <row r="73" spans="1:6" x14ac:dyDescent="0.2">
      <c r="A73" s="58"/>
      <c r="B73" s="68" t="s">
        <v>17</v>
      </c>
      <c r="C73" s="60" t="s">
        <v>13</v>
      </c>
      <c r="D73" s="1">
        <v>1367667.121</v>
      </c>
      <c r="E73" s="2">
        <v>1403441.7898552837</v>
      </c>
      <c r="F73" s="3">
        <v>1378881.8910000001</v>
      </c>
    </row>
    <row r="74" spans="1:6" s="57" customFormat="1" ht="47.25" x14ac:dyDescent="0.2">
      <c r="A74" s="61" t="s">
        <v>50</v>
      </c>
      <c r="B74" s="62" t="s">
        <v>51</v>
      </c>
      <c r="C74" s="63" t="s">
        <v>13</v>
      </c>
      <c r="D74" s="64">
        <f>D75+D76</f>
        <v>133484.35200000001</v>
      </c>
      <c r="E74" s="65">
        <f t="shared" ref="E74:F74" si="29">E75+E76</f>
        <v>106653.424</v>
      </c>
      <c r="F74" s="66">
        <f t="shared" si="29"/>
        <v>131704.12900000002</v>
      </c>
    </row>
    <row r="75" spans="1:6" x14ac:dyDescent="0.2">
      <c r="A75" s="58"/>
      <c r="B75" s="67" t="s">
        <v>52</v>
      </c>
      <c r="C75" s="60" t="s">
        <v>13</v>
      </c>
      <c r="D75" s="1">
        <v>70519.281000000003</v>
      </c>
      <c r="E75" s="2">
        <v>59410.106</v>
      </c>
      <c r="F75" s="3">
        <v>69661.467000000004</v>
      </c>
    </row>
    <row r="76" spans="1:6" ht="16.5" thickBot="1" x14ac:dyDescent="0.25">
      <c r="A76" s="70"/>
      <c r="B76" s="71" t="s">
        <v>53</v>
      </c>
      <c r="C76" s="72" t="s">
        <v>13</v>
      </c>
      <c r="D76" s="4">
        <v>62965.071000000004</v>
      </c>
      <c r="E76" s="5">
        <v>47243.317999999999</v>
      </c>
      <c r="F76" s="6">
        <v>62042.662000000004</v>
      </c>
    </row>
    <row r="77" spans="1:6" s="57" customFormat="1" x14ac:dyDescent="0.2">
      <c r="A77" s="51" t="s">
        <v>54</v>
      </c>
      <c r="B77" s="52" t="s">
        <v>55</v>
      </c>
      <c r="C77" s="53"/>
      <c r="D77" s="73">
        <f>D79+D80+D85</f>
        <v>8.9290000000000003</v>
      </c>
      <c r="E77" s="74">
        <f t="shared" ref="E77:F77" si="30">E79+E80+E85</f>
        <v>8.9290000000000003</v>
      </c>
      <c r="F77" s="75">
        <f t="shared" si="30"/>
        <v>8.9290000000000003</v>
      </c>
    </row>
    <row r="78" spans="1:6" x14ac:dyDescent="0.2">
      <c r="A78" s="58"/>
      <c r="B78" s="59" t="s">
        <v>10</v>
      </c>
      <c r="C78" s="60"/>
      <c r="D78" s="7"/>
      <c r="E78" s="8"/>
      <c r="F78" s="9"/>
    </row>
    <row r="79" spans="1:6" ht="31.5" x14ac:dyDescent="0.2">
      <c r="A79" s="61" t="s">
        <v>56</v>
      </c>
      <c r="B79" s="62" t="s">
        <v>57</v>
      </c>
      <c r="C79" s="63" t="s">
        <v>58</v>
      </c>
      <c r="D79" s="10">
        <v>8.3439999999999994</v>
      </c>
      <c r="E79" s="11">
        <f>D79</f>
        <v>8.3439999999999994</v>
      </c>
      <c r="F79" s="12">
        <f>E79</f>
        <v>8.3439999999999994</v>
      </c>
    </row>
    <row r="80" spans="1:6" ht="63" x14ac:dyDescent="0.2">
      <c r="A80" s="61" t="s">
        <v>59</v>
      </c>
      <c r="B80" s="62" t="s">
        <v>60</v>
      </c>
      <c r="C80" s="63" t="s">
        <v>58</v>
      </c>
      <c r="D80" s="10">
        <f>SUM(D81:D84)</f>
        <v>0.58200000000000007</v>
      </c>
      <c r="E80" s="11">
        <f t="shared" ref="E80:F80" si="31">SUM(E81:E84)</f>
        <v>0.58200000000000007</v>
      </c>
      <c r="F80" s="12">
        <f t="shared" si="31"/>
        <v>0.58200000000000007</v>
      </c>
    </row>
    <row r="81" spans="1:6" x14ac:dyDescent="0.2">
      <c r="A81" s="58"/>
      <c r="B81" s="67" t="s">
        <v>46</v>
      </c>
      <c r="C81" s="60" t="s">
        <v>58</v>
      </c>
      <c r="D81" s="7">
        <v>0.52</v>
      </c>
      <c r="E81" s="8">
        <f t="shared" ref="E81:F85" si="32">D81</f>
        <v>0.52</v>
      </c>
      <c r="F81" s="9">
        <f t="shared" si="32"/>
        <v>0.52</v>
      </c>
    </row>
    <row r="82" spans="1:6" x14ac:dyDescent="0.2">
      <c r="A82" s="58"/>
      <c r="B82" s="67" t="s">
        <v>47</v>
      </c>
      <c r="C82" s="60" t="s">
        <v>58</v>
      </c>
      <c r="D82" s="7">
        <v>4.5999999999999999E-2</v>
      </c>
      <c r="E82" s="8">
        <f t="shared" si="32"/>
        <v>4.5999999999999999E-2</v>
      </c>
      <c r="F82" s="9">
        <f t="shared" si="32"/>
        <v>4.5999999999999999E-2</v>
      </c>
    </row>
    <row r="83" spans="1:6" x14ac:dyDescent="0.2">
      <c r="A83" s="58"/>
      <c r="B83" s="67" t="s">
        <v>48</v>
      </c>
      <c r="C83" s="60" t="s">
        <v>58</v>
      </c>
      <c r="D83" s="7">
        <v>1.4999999999999999E-2</v>
      </c>
      <c r="E83" s="8">
        <f t="shared" si="32"/>
        <v>1.4999999999999999E-2</v>
      </c>
      <c r="F83" s="9">
        <f t="shared" si="32"/>
        <v>1.4999999999999999E-2</v>
      </c>
    </row>
    <row r="84" spans="1:6" x14ac:dyDescent="0.2">
      <c r="A84" s="58"/>
      <c r="B84" s="67" t="s">
        <v>49</v>
      </c>
      <c r="C84" s="60" t="s">
        <v>58</v>
      </c>
      <c r="D84" s="7">
        <v>1E-3</v>
      </c>
      <c r="E84" s="8">
        <f t="shared" si="32"/>
        <v>1E-3</v>
      </c>
      <c r="F84" s="9">
        <f t="shared" si="32"/>
        <v>1E-3</v>
      </c>
    </row>
    <row r="85" spans="1:6" ht="48" thickBot="1" x14ac:dyDescent="0.25">
      <c r="A85" s="76" t="s">
        <v>61</v>
      </c>
      <c r="B85" s="77" t="s">
        <v>62</v>
      </c>
      <c r="C85" s="78" t="s">
        <v>58</v>
      </c>
      <c r="D85" s="13">
        <v>3.0000000000000001E-3</v>
      </c>
      <c r="E85" s="14">
        <f t="shared" si="32"/>
        <v>3.0000000000000001E-3</v>
      </c>
      <c r="F85" s="15">
        <f t="shared" si="32"/>
        <v>3.0000000000000001E-3</v>
      </c>
    </row>
    <row r="86" spans="1:6" s="57" customFormat="1" ht="31.5" x14ac:dyDescent="0.2">
      <c r="A86" s="51" t="s">
        <v>63</v>
      </c>
      <c r="B86" s="52" t="s">
        <v>64</v>
      </c>
      <c r="C86" s="53"/>
      <c r="D86" s="73">
        <f>D88+D89</f>
        <v>20036</v>
      </c>
      <c r="E86" s="74">
        <f t="shared" ref="E86:F86" si="33">E88+E89</f>
        <v>20036</v>
      </c>
      <c r="F86" s="75">
        <f t="shared" si="33"/>
        <v>20036</v>
      </c>
    </row>
    <row r="87" spans="1:6" x14ac:dyDescent="0.2">
      <c r="A87" s="58"/>
      <c r="B87" s="59" t="s">
        <v>10</v>
      </c>
      <c r="C87" s="60"/>
      <c r="D87" s="7"/>
      <c r="E87" s="8"/>
      <c r="F87" s="9"/>
    </row>
    <row r="88" spans="1:6" ht="31.5" x14ac:dyDescent="0.2">
      <c r="A88" s="61" t="s">
        <v>65</v>
      </c>
      <c r="B88" s="62" t="s">
        <v>66</v>
      </c>
      <c r="C88" s="63" t="s">
        <v>67</v>
      </c>
      <c r="D88" s="10">
        <v>8490</v>
      </c>
      <c r="E88" s="11">
        <f>D88</f>
        <v>8490</v>
      </c>
      <c r="F88" s="12">
        <f>E88</f>
        <v>8490</v>
      </c>
    </row>
    <row r="89" spans="1:6" ht="63" x14ac:dyDescent="0.2">
      <c r="A89" s="61" t="s">
        <v>68</v>
      </c>
      <c r="B89" s="62" t="s">
        <v>69</v>
      </c>
      <c r="C89" s="63" t="s">
        <v>67</v>
      </c>
      <c r="D89" s="10">
        <f>SUM(D90:D93)</f>
        <v>11546</v>
      </c>
      <c r="E89" s="11">
        <f t="shared" ref="E89:F89" si="34">SUM(E90:E93)</f>
        <v>11546</v>
      </c>
      <c r="F89" s="12">
        <f t="shared" si="34"/>
        <v>11546</v>
      </c>
    </row>
    <row r="90" spans="1:6" x14ac:dyDescent="0.2">
      <c r="A90" s="58"/>
      <c r="B90" s="67" t="s">
        <v>46</v>
      </c>
      <c r="C90" s="60" t="s">
        <v>67</v>
      </c>
      <c r="D90" s="7">
        <v>5687</v>
      </c>
      <c r="E90" s="8">
        <f t="shared" ref="E90:F93" si="35">D90</f>
        <v>5687</v>
      </c>
      <c r="F90" s="9">
        <f t="shared" si="35"/>
        <v>5687</v>
      </c>
    </row>
    <row r="91" spans="1:6" x14ac:dyDescent="0.2">
      <c r="A91" s="58"/>
      <c r="B91" s="67" t="s">
        <v>47</v>
      </c>
      <c r="C91" s="60" t="s">
        <v>67</v>
      </c>
      <c r="D91" s="7">
        <v>691</v>
      </c>
      <c r="E91" s="8">
        <f t="shared" si="35"/>
        <v>691</v>
      </c>
      <c r="F91" s="9">
        <f t="shared" si="35"/>
        <v>691</v>
      </c>
    </row>
    <row r="92" spans="1:6" x14ac:dyDescent="0.2">
      <c r="A92" s="58"/>
      <c r="B92" s="67" t="s">
        <v>48</v>
      </c>
      <c r="C92" s="60" t="s">
        <v>67</v>
      </c>
      <c r="D92" s="7">
        <v>576</v>
      </c>
      <c r="E92" s="8">
        <f t="shared" si="35"/>
        <v>576</v>
      </c>
      <c r="F92" s="9">
        <f t="shared" si="35"/>
        <v>576</v>
      </c>
    </row>
    <row r="93" spans="1:6" ht="16.5" thickBot="1" x14ac:dyDescent="0.25">
      <c r="A93" s="70"/>
      <c r="B93" s="71" t="s">
        <v>49</v>
      </c>
      <c r="C93" s="72" t="s">
        <v>67</v>
      </c>
      <c r="D93" s="16">
        <v>4592</v>
      </c>
      <c r="E93" s="17">
        <f t="shared" si="35"/>
        <v>4592</v>
      </c>
      <c r="F93" s="18">
        <f t="shared" si="35"/>
        <v>4592</v>
      </c>
    </row>
    <row r="94" spans="1:6" ht="16.5" thickBot="1" x14ac:dyDescent="0.25">
      <c r="A94" s="79" t="s">
        <v>70</v>
      </c>
      <c r="B94" s="80" t="s">
        <v>71</v>
      </c>
      <c r="C94" s="81" t="s">
        <v>67</v>
      </c>
      <c r="D94" s="82">
        <f>D86</f>
        <v>20036</v>
      </c>
      <c r="E94" s="83">
        <f t="shared" ref="E94:F94" si="36">E86</f>
        <v>20036</v>
      </c>
      <c r="F94" s="84">
        <f t="shared" si="36"/>
        <v>20036</v>
      </c>
    </row>
    <row r="95" spans="1:6" ht="31.5" x14ac:dyDescent="0.2">
      <c r="A95" s="85" t="s">
        <v>72</v>
      </c>
      <c r="B95" s="86" t="s">
        <v>73</v>
      </c>
      <c r="C95" s="87" t="s">
        <v>74</v>
      </c>
      <c r="D95" s="88">
        <v>50873.206117656591</v>
      </c>
      <c r="E95" s="89">
        <v>50535.3</v>
      </c>
      <c r="F95" s="90">
        <v>446644.66796507279</v>
      </c>
    </row>
    <row r="96" spans="1:6" ht="31.5" x14ac:dyDescent="0.2">
      <c r="A96" s="58" t="s">
        <v>75</v>
      </c>
      <c r="B96" s="59" t="s">
        <v>76</v>
      </c>
      <c r="C96" s="60"/>
      <c r="D96" s="91"/>
      <c r="E96" s="92"/>
      <c r="F96" s="93"/>
    </row>
    <row r="97" spans="1:6" x14ac:dyDescent="0.2">
      <c r="A97" s="58" t="s">
        <v>77</v>
      </c>
      <c r="B97" s="59" t="s">
        <v>78</v>
      </c>
      <c r="C97" s="60" t="s">
        <v>79</v>
      </c>
      <c r="D97" s="19">
        <v>51.7</v>
      </c>
      <c r="E97" s="20">
        <v>51.7</v>
      </c>
      <c r="F97" s="94">
        <v>99</v>
      </c>
    </row>
    <row r="98" spans="1:6" ht="47.25" x14ac:dyDescent="0.2">
      <c r="A98" s="58" t="s">
        <v>80</v>
      </c>
      <c r="B98" s="59" t="s">
        <v>81</v>
      </c>
      <c r="C98" s="60" t="s">
        <v>82</v>
      </c>
      <c r="D98" s="19">
        <v>29.195757490252699</v>
      </c>
      <c r="E98" s="20">
        <v>30.601063829787236</v>
      </c>
      <c r="F98" s="94">
        <v>115.78642485148404</v>
      </c>
    </row>
    <row r="99" spans="1:6" ht="31.5" x14ac:dyDescent="0.2">
      <c r="A99" s="58" t="s">
        <v>83</v>
      </c>
      <c r="B99" s="59" t="s">
        <v>84</v>
      </c>
      <c r="C99" s="60"/>
      <c r="D99" s="19" t="s">
        <v>85</v>
      </c>
      <c r="E99" s="20" t="s">
        <v>85</v>
      </c>
      <c r="F99" s="94" t="s">
        <v>85</v>
      </c>
    </row>
    <row r="100" spans="1:6" ht="31.5" x14ac:dyDescent="0.2">
      <c r="A100" s="58" t="s">
        <v>86</v>
      </c>
      <c r="B100" s="59" t="s">
        <v>87</v>
      </c>
      <c r="C100" s="60" t="s">
        <v>74</v>
      </c>
      <c r="D100" s="19">
        <v>5922.9791487622961</v>
      </c>
      <c r="E100" s="20">
        <v>6291.9</v>
      </c>
      <c r="F100" s="94">
        <v>48823.679694676495</v>
      </c>
    </row>
    <row r="101" spans="1:6" ht="31.5" x14ac:dyDescent="0.2">
      <c r="A101" s="58" t="s">
        <v>88</v>
      </c>
      <c r="B101" s="59" t="s">
        <v>89</v>
      </c>
      <c r="C101" s="60" t="s">
        <v>74</v>
      </c>
      <c r="D101" s="19">
        <v>3961.7320465603734</v>
      </c>
      <c r="E101" s="20">
        <v>3650.1</v>
      </c>
      <c r="F101" s="94">
        <v>71740.917102381791</v>
      </c>
    </row>
    <row r="102" spans="1:6" ht="31.5" x14ac:dyDescent="0.2">
      <c r="A102" s="58" t="s">
        <v>90</v>
      </c>
      <c r="B102" s="59" t="s">
        <v>91</v>
      </c>
      <c r="C102" s="60" t="s">
        <v>74</v>
      </c>
      <c r="D102" s="19">
        <v>8.8150768680419667</v>
      </c>
      <c r="E102" s="20">
        <v>10.899999999999999</v>
      </c>
      <c r="F102" s="94">
        <v>32483.248579278032</v>
      </c>
    </row>
    <row r="103" spans="1:6" ht="31.5" x14ac:dyDescent="0.2">
      <c r="A103" s="58" t="s">
        <v>92</v>
      </c>
      <c r="B103" s="59" t="s">
        <v>93</v>
      </c>
      <c r="C103" s="60" t="s">
        <v>74</v>
      </c>
      <c r="D103" s="19">
        <v>11.072596553760032</v>
      </c>
      <c r="E103" s="20">
        <v>10.899999999999999</v>
      </c>
      <c r="F103" s="94">
        <v>40604.060724097544</v>
      </c>
    </row>
    <row r="104" spans="1:6" ht="31.5" x14ac:dyDescent="0.2">
      <c r="A104" s="58" t="s">
        <v>94</v>
      </c>
      <c r="B104" s="59" t="s">
        <v>95</v>
      </c>
      <c r="C104" s="60" t="s">
        <v>96</v>
      </c>
      <c r="D104" s="19">
        <f>IFERROR(D103/D95*100,0)</f>
        <v>2.1765085000052826E-2</v>
      </c>
      <c r="E104" s="20">
        <f t="shared" ref="E104:F104" si="37">IFERROR(E103/E95*100,0)</f>
        <v>2.1569081414377668E-2</v>
      </c>
      <c r="F104" s="94">
        <f t="shared" si="37"/>
        <v>9.0909090909090953</v>
      </c>
    </row>
    <row r="105" spans="1:6" ht="48" thickBot="1" x14ac:dyDescent="0.25">
      <c r="A105" s="70" t="s">
        <v>97</v>
      </c>
      <c r="B105" s="95" t="s">
        <v>98</v>
      </c>
      <c r="C105" s="72"/>
      <c r="D105" s="96" t="s">
        <v>85</v>
      </c>
      <c r="E105" s="97" t="s">
        <v>85</v>
      </c>
      <c r="F105" s="98" t="s">
        <v>85</v>
      </c>
    </row>
    <row r="106" spans="1:6" s="69" customFormat="1" ht="30.75" customHeight="1" x14ac:dyDescent="0.2">
      <c r="A106" s="99" t="s">
        <v>99</v>
      </c>
      <c r="B106" s="99"/>
      <c r="C106" s="99"/>
      <c r="D106" s="99"/>
      <c r="E106" s="99"/>
    </row>
    <row r="107" spans="1:6" x14ac:dyDescent="0.2">
      <c r="A107" s="99" t="s">
        <v>100</v>
      </c>
      <c r="B107" s="99"/>
      <c r="C107" s="99"/>
      <c r="D107" s="99"/>
      <c r="E107" s="99"/>
    </row>
  </sheetData>
  <autoFilter ref="A8:G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view="pageBreakPreview" zoomScale="90" zoomScaleNormal="100" zoomScaleSheetLayoutView="90" workbookViewId="0">
      <pane xSplit="2" ySplit="9" topLeftCell="C10" activePane="bottomRight" state="frozen"/>
      <selection activeCell="A33" sqref="A33"/>
      <selection pane="topRight" activeCell="A33" sqref="A33"/>
      <selection pane="bottomLeft" activeCell="A33" sqref="A33"/>
      <selection pane="bottomRight" activeCell="G24" sqref="G24"/>
    </sheetView>
  </sheetViews>
  <sheetFormatPr defaultColWidth="9.140625" defaultRowHeight="15.75" outlineLevelRow="1" x14ac:dyDescent="0.25"/>
  <cols>
    <col min="1" max="1" width="7.7109375" style="21" customWidth="1"/>
    <col min="2" max="2" width="48.42578125" style="21" customWidth="1"/>
    <col min="3" max="3" width="12.28515625" style="21" customWidth="1"/>
    <col min="4" max="7" width="11" style="21" customWidth="1"/>
    <col min="8" max="9" width="12" style="21" customWidth="1"/>
    <col min="10" max="16384" width="9.140625" style="21"/>
  </cols>
  <sheetData>
    <row r="1" spans="1:9" ht="51" customHeight="1" x14ac:dyDescent="0.25">
      <c r="G1" s="107" t="s">
        <v>101</v>
      </c>
      <c r="H1" s="107"/>
      <c r="I1" s="107"/>
    </row>
    <row r="5" spans="1:9" ht="16.5" x14ac:dyDescent="0.25">
      <c r="A5" s="108" t="s">
        <v>102</v>
      </c>
      <c r="B5" s="108"/>
      <c r="C5" s="108"/>
      <c r="D5" s="108"/>
      <c r="E5" s="108"/>
      <c r="F5" s="108"/>
      <c r="G5" s="108"/>
      <c r="H5" s="108"/>
      <c r="I5" s="108"/>
    </row>
    <row r="6" spans="1:9" x14ac:dyDescent="0.25">
      <c r="C6" s="22" t="s">
        <v>159</v>
      </c>
    </row>
    <row r="8" spans="1:9" s="23" customFormat="1" ht="42" customHeight="1" x14ac:dyDescent="0.2">
      <c r="A8" s="109" t="s">
        <v>2</v>
      </c>
      <c r="B8" s="110" t="s">
        <v>3</v>
      </c>
      <c r="C8" s="110" t="s">
        <v>103</v>
      </c>
      <c r="D8" s="110" t="s">
        <v>104</v>
      </c>
      <c r="E8" s="110"/>
      <c r="F8" s="110" t="s">
        <v>105</v>
      </c>
      <c r="G8" s="110"/>
      <c r="H8" s="110" t="s">
        <v>106</v>
      </c>
      <c r="I8" s="111"/>
    </row>
    <row r="9" spans="1:9" s="26" customFormat="1" ht="30" x14ac:dyDescent="0.2">
      <c r="A9" s="109"/>
      <c r="B9" s="110"/>
      <c r="C9" s="110"/>
      <c r="D9" s="24" t="s">
        <v>107</v>
      </c>
      <c r="E9" s="24" t="s">
        <v>108</v>
      </c>
      <c r="F9" s="24" t="s">
        <v>107</v>
      </c>
      <c r="G9" s="24" t="s">
        <v>108</v>
      </c>
      <c r="H9" s="24" t="s">
        <v>107</v>
      </c>
      <c r="I9" s="25" t="s">
        <v>108</v>
      </c>
    </row>
    <row r="10" spans="1:9" s="26" customFormat="1" ht="30" hidden="1" outlineLevel="1" x14ac:dyDescent="0.2">
      <c r="A10" s="27" t="s">
        <v>8</v>
      </c>
      <c r="B10" s="28" t="s">
        <v>109</v>
      </c>
      <c r="C10" s="27"/>
      <c r="D10" s="29"/>
      <c r="E10" s="29"/>
      <c r="F10" s="29"/>
      <c r="G10" s="29"/>
      <c r="H10" s="29"/>
      <c r="I10" s="29"/>
    </row>
    <row r="11" spans="1:9" s="26" customFormat="1" ht="30" hidden="1" outlineLevel="1" x14ac:dyDescent="0.2">
      <c r="A11" s="30" t="s">
        <v>11</v>
      </c>
      <c r="B11" s="31" t="s">
        <v>110</v>
      </c>
      <c r="C11" s="30"/>
      <c r="D11" s="32"/>
      <c r="E11" s="32"/>
      <c r="F11" s="32"/>
      <c r="G11" s="32"/>
      <c r="H11" s="32"/>
      <c r="I11" s="32"/>
    </row>
    <row r="12" spans="1:9" s="26" customFormat="1" ht="150" hidden="1" outlineLevel="1" x14ac:dyDescent="0.2">
      <c r="A12" s="30"/>
      <c r="B12" s="31" t="s">
        <v>111</v>
      </c>
      <c r="C12" s="30" t="s">
        <v>112</v>
      </c>
      <c r="D12" s="32"/>
      <c r="E12" s="32"/>
      <c r="F12" s="32"/>
      <c r="G12" s="32"/>
      <c r="H12" s="32"/>
      <c r="I12" s="32"/>
    </row>
    <row r="13" spans="1:9" s="26" customFormat="1" ht="165" hidden="1" outlineLevel="1" x14ac:dyDescent="0.2">
      <c r="A13" s="30"/>
      <c r="B13" s="31" t="s">
        <v>113</v>
      </c>
      <c r="C13" s="30" t="s">
        <v>114</v>
      </c>
      <c r="D13" s="32"/>
      <c r="E13" s="32"/>
      <c r="F13" s="32"/>
      <c r="G13" s="32"/>
      <c r="H13" s="32"/>
      <c r="I13" s="32"/>
    </row>
    <row r="14" spans="1:9" s="26" customFormat="1" ht="30" hidden="1" outlineLevel="1" x14ac:dyDescent="0.2">
      <c r="A14" s="30" t="s">
        <v>44</v>
      </c>
      <c r="B14" s="31" t="s">
        <v>115</v>
      </c>
      <c r="C14" s="30"/>
      <c r="D14" s="32"/>
      <c r="E14" s="32"/>
      <c r="F14" s="32"/>
      <c r="G14" s="32"/>
      <c r="H14" s="32"/>
      <c r="I14" s="32"/>
    </row>
    <row r="15" spans="1:9" s="26" customFormat="1" ht="15" hidden="1" outlineLevel="1" x14ac:dyDescent="0.2">
      <c r="A15" s="30"/>
      <c r="B15" s="31" t="s">
        <v>116</v>
      </c>
      <c r="C15" s="30"/>
      <c r="D15" s="32"/>
      <c r="E15" s="32"/>
      <c r="F15" s="32"/>
      <c r="G15" s="32"/>
      <c r="H15" s="32"/>
      <c r="I15" s="32"/>
    </row>
    <row r="16" spans="1:9" s="26" customFormat="1" ht="30" hidden="1" outlineLevel="1" x14ac:dyDescent="0.2">
      <c r="A16" s="30"/>
      <c r="B16" s="31" t="s">
        <v>117</v>
      </c>
      <c r="C16" s="30" t="s">
        <v>112</v>
      </c>
      <c r="D16" s="32"/>
      <c r="E16" s="32"/>
      <c r="F16" s="32"/>
      <c r="G16" s="32"/>
      <c r="H16" s="32"/>
      <c r="I16" s="32"/>
    </row>
    <row r="17" spans="1:10" s="26" customFormat="1" ht="30" hidden="1" outlineLevel="1" x14ac:dyDescent="0.2">
      <c r="A17" s="30"/>
      <c r="B17" s="31" t="s">
        <v>118</v>
      </c>
      <c r="C17" s="30" t="s">
        <v>114</v>
      </c>
      <c r="D17" s="32"/>
      <c r="E17" s="32"/>
      <c r="F17" s="32"/>
      <c r="G17" s="32"/>
      <c r="H17" s="32"/>
      <c r="I17" s="32"/>
    </row>
    <row r="18" spans="1:10" s="26" customFormat="1" ht="15" hidden="1" outlineLevel="1" x14ac:dyDescent="0.2">
      <c r="A18" s="30"/>
      <c r="B18" s="31" t="s">
        <v>119</v>
      </c>
      <c r="C18" s="30" t="s">
        <v>114</v>
      </c>
      <c r="D18" s="32"/>
      <c r="E18" s="32"/>
      <c r="F18" s="32"/>
      <c r="G18" s="32"/>
      <c r="H18" s="32"/>
      <c r="I18" s="32"/>
    </row>
    <row r="19" spans="1:10" s="26" customFormat="1" ht="30" hidden="1" outlineLevel="1" x14ac:dyDescent="0.2">
      <c r="A19" s="27" t="s">
        <v>54</v>
      </c>
      <c r="B19" s="28" t="s">
        <v>120</v>
      </c>
      <c r="C19" s="27" t="s">
        <v>114</v>
      </c>
      <c r="D19" s="29"/>
      <c r="E19" s="29"/>
      <c r="F19" s="29"/>
      <c r="G19" s="29"/>
      <c r="H19" s="29"/>
      <c r="I19" s="29"/>
    </row>
    <row r="20" spans="1:10" s="26" customFormat="1" ht="15" collapsed="1" x14ac:dyDescent="0.2">
      <c r="A20" s="33" t="s">
        <v>63</v>
      </c>
      <c r="B20" s="34" t="s">
        <v>121</v>
      </c>
      <c r="C20" s="33"/>
      <c r="D20" s="35"/>
      <c r="E20" s="35"/>
      <c r="F20" s="35"/>
      <c r="G20" s="35"/>
      <c r="H20" s="35"/>
      <c r="I20" s="35"/>
    </row>
    <row r="21" spans="1:10" s="26" customFormat="1" ht="45" x14ac:dyDescent="0.2">
      <c r="A21" s="30" t="s">
        <v>65</v>
      </c>
      <c r="B21" s="31" t="s">
        <v>122</v>
      </c>
      <c r="C21" s="30" t="s">
        <v>114</v>
      </c>
      <c r="D21" s="32">
        <v>14.98</v>
      </c>
      <c r="E21" s="32">
        <v>14.82</v>
      </c>
      <c r="F21" s="32">
        <v>14.82</v>
      </c>
      <c r="G21" s="32">
        <v>18.13</v>
      </c>
      <c r="H21" s="36">
        <v>18.13</v>
      </c>
      <c r="I21" s="36">
        <v>236.19153349572284</v>
      </c>
    </row>
    <row r="22" spans="1:10" s="26" customFormat="1" ht="60" x14ac:dyDescent="0.2">
      <c r="A22" s="30" t="s">
        <v>68</v>
      </c>
      <c r="B22" s="31" t="s">
        <v>123</v>
      </c>
      <c r="C22" s="30" t="s">
        <v>114</v>
      </c>
      <c r="D22" s="32">
        <v>17.46</v>
      </c>
      <c r="E22" s="32">
        <v>0.84000000000000008</v>
      </c>
      <c r="F22" s="32">
        <v>0.84000000000000008</v>
      </c>
      <c r="G22" s="32">
        <v>13.729999999999999</v>
      </c>
      <c r="H22" s="36">
        <v>13.729999999999999</v>
      </c>
      <c r="I22" s="36">
        <v>525.53837455556379</v>
      </c>
    </row>
    <row r="23" spans="1:10" s="26" customFormat="1" ht="15" x14ac:dyDescent="0.2">
      <c r="A23" s="30" t="s">
        <v>124</v>
      </c>
      <c r="B23" s="31" t="s">
        <v>125</v>
      </c>
      <c r="C23" s="30" t="s">
        <v>96</v>
      </c>
      <c r="D23" s="32"/>
      <c r="E23" s="32"/>
      <c r="F23" s="32"/>
      <c r="G23" s="32"/>
      <c r="H23" s="32"/>
      <c r="I23" s="32"/>
    </row>
    <row r="24" spans="1:10" s="26" customFormat="1" ht="15" x14ac:dyDescent="0.2">
      <c r="A24" s="30"/>
      <c r="B24" s="31" t="s">
        <v>46</v>
      </c>
      <c r="C24" s="30" t="s">
        <v>96</v>
      </c>
      <c r="D24" s="36">
        <v>22.76</v>
      </c>
      <c r="E24" s="36">
        <v>22.91</v>
      </c>
      <c r="F24" s="36">
        <v>22.91</v>
      </c>
      <c r="G24" s="36">
        <v>23.12</v>
      </c>
      <c r="H24" s="36">
        <v>23.12</v>
      </c>
      <c r="I24" s="36">
        <v>22.06830869605286</v>
      </c>
      <c r="J24" s="37"/>
    </row>
    <row r="25" spans="1:10" s="26" customFormat="1" ht="15" x14ac:dyDescent="0.2">
      <c r="A25" s="30"/>
      <c r="B25" s="31" t="s">
        <v>47</v>
      </c>
      <c r="C25" s="30" t="s">
        <v>96</v>
      </c>
      <c r="D25" s="36">
        <v>21.43</v>
      </c>
      <c r="E25" s="36">
        <v>21.57</v>
      </c>
      <c r="F25" s="36">
        <v>21.57</v>
      </c>
      <c r="G25" s="36">
        <v>21.77</v>
      </c>
      <c r="H25" s="36">
        <v>21.77</v>
      </c>
      <c r="I25" s="36">
        <v>20.777933089502408</v>
      </c>
      <c r="J25" s="37"/>
    </row>
    <row r="26" spans="1:10" s="26" customFormat="1" ht="15" x14ac:dyDescent="0.2">
      <c r="A26" s="30"/>
      <c r="B26" s="31" t="s">
        <v>48</v>
      </c>
      <c r="C26" s="30" t="s">
        <v>96</v>
      </c>
      <c r="D26" s="36">
        <v>13.6</v>
      </c>
      <c r="E26" s="36">
        <v>13.69</v>
      </c>
      <c r="F26" s="36">
        <v>13.69</v>
      </c>
      <c r="G26" s="36">
        <v>13.82</v>
      </c>
      <c r="H26" s="36">
        <v>13.819999999999999</v>
      </c>
      <c r="I26" s="36">
        <v>13.184093257981885</v>
      </c>
      <c r="J26" s="37"/>
    </row>
    <row r="27" spans="1:10" s="26" customFormat="1" ht="15" x14ac:dyDescent="0.2">
      <c r="A27" s="30"/>
      <c r="B27" s="31" t="s">
        <v>49</v>
      </c>
      <c r="C27" s="30" t="s">
        <v>96</v>
      </c>
      <c r="D27" s="36">
        <v>7.34</v>
      </c>
      <c r="E27" s="36">
        <v>7.38</v>
      </c>
      <c r="F27" s="36">
        <v>7.38</v>
      </c>
      <c r="G27" s="36">
        <v>7.45</v>
      </c>
      <c r="H27" s="36">
        <v>7.4499999999999993</v>
      </c>
      <c r="I27" s="36">
        <v>7.1125256076714356</v>
      </c>
      <c r="J27" s="37"/>
    </row>
    <row r="28" spans="1:10" s="26" customFormat="1" ht="15" hidden="1" outlineLevel="1" x14ac:dyDescent="0.2">
      <c r="A28" s="27" t="s">
        <v>70</v>
      </c>
      <c r="B28" s="28" t="s">
        <v>126</v>
      </c>
      <c r="C28" s="27" t="s">
        <v>96</v>
      </c>
      <c r="D28" s="29"/>
      <c r="E28" s="29"/>
      <c r="F28" s="29"/>
      <c r="G28" s="29"/>
      <c r="H28" s="29"/>
      <c r="I28" s="29"/>
    </row>
    <row r="29" spans="1:10" s="26" customFormat="1" ht="30" hidden="1" outlineLevel="1" x14ac:dyDescent="0.2">
      <c r="A29" s="30" t="s">
        <v>127</v>
      </c>
      <c r="B29" s="31" t="s">
        <v>128</v>
      </c>
      <c r="C29" s="30" t="s">
        <v>129</v>
      </c>
      <c r="D29" s="32"/>
      <c r="E29" s="32"/>
      <c r="F29" s="32"/>
      <c r="G29" s="32"/>
      <c r="H29" s="32"/>
      <c r="I29" s="32"/>
    </row>
    <row r="30" spans="1:10" s="26" customFormat="1" ht="30" hidden="1" outlineLevel="1" x14ac:dyDescent="0.2">
      <c r="A30" s="30"/>
      <c r="B30" s="31" t="s">
        <v>130</v>
      </c>
      <c r="C30" s="30" t="s">
        <v>129</v>
      </c>
      <c r="D30" s="32"/>
      <c r="E30" s="32"/>
      <c r="F30" s="32"/>
      <c r="G30" s="32"/>
      <c r="H30" s="32"/>
      <c r="I30" s="32"/>
    </row>
    <row r="31" spans="1:10" s="26" customFormat="1" ht="30" hidden="1" outlineLevel="1" x14ac:dyDescent="0.2">
      <c r="A31" s="30" t="s">
        <v>131</v>
      </c>
      <c r="B31" s="31" t="s">
        <v>132</v>
      </c>
      <c r="C31" s="30" t="s">
        <v>112</v>
      </c>
      <c r="D31" s="32"/>
      <c r="E31" s="32"/>
      <c r="F31" s="32"/>
      <c r="G31" s="32"/>
      <c r="H31" s="32"/>
      <c r="I31" s="32"/>
    </row>
    <row r="32" spans="1:10" s="26" customFormat="1" ht="30" hidden="1" outlineLevel="1" x14ac:dyDescent="0.2">
      <c r="A32" s="30" t="s">
        <v>133</v>
      </c>
      <c r="B32" s="31" t="s">
        <v>134</v>
      </c>
      <c r="C32" s="30" t="s">
        <v>135</v>
      </c>
      <c r="D32" s="32"/>
      <c r="E32" s="32"/>
      <c r="F32" s="32"/>
      <c r="G32" s="32"/>
      <c r="H32" s="32"/>
      <c r="I32" s="32"/>
    </row>
    <row r="33" spans="1:9" s="26" customFormat="1" ht="15" hidden="1" outlineLevel="1" x14ac:dyDescent="0.2">
      <c r="A33" s="30" t="s">
        <v>136</v>
      </c>
      <c r="B33" s="31" t="s">
        <v>137</v>
      </c>
      <c r="C33" s="30" t="s">
        <v>135</v>
      </c>
      <c r="D33" s="32"/>
      <c r="E33" s="32"/>
      <c r="F33" s="32"/>
      <c r="G33" s="32"/>
      <c r="H33" s="32"/>
      <c r="I33" s="32"/>
    </row>
    <row r="34" spans="1:9" s="26" customFormat="1" ht="15" hidden="1" outlineLevel="1" x14ac:dyDescent="0.2">
      <c r="A34" s="30" t="s">
        <v>138</v>
      </c>
      <c r="B34" s="31" t="s">
        <v>139</v>
      </c>
      <c r="C34" s="30" t="s">
        <v>135</v>
      </c>
      <c r="D34" s="32"/>
      <c r="E34" s="32"/>
      <c r="F34" s="32"/>
      <c r="G34" s="32"/>
      <c r="H34" s="32"/>
      <c r="I34" s="32"/>
    </row>
    <row r="35" spans="1:9" s="26" customFormat="1" ht="18" hidden="1" outlineLevel="1" x14ac:dyDescent="0.2">
      <c r="A35" s="30"/>
      <c r="B35" s="31" t="s">
        <v>140</v>
      </c>
      <c r="C35" s="30" t="s">
        <v>135</v>
      </c>
      <c r="D35" s="32"/>
      <c r="E35" s="32"/>
      <c r="F35" s="32"/>
      <c r="G35" s="32"/>
      <c r="H35" s="32"/>
      <c r="I35" s="32"/>
    </row>
    <row r="36" spans="1:9" s="26" customFormat="1" ht="18" hidden="1" outlineLevel="1" x14ac:dyDescent="0.2">
      <c r="A36" s="30"/>
      <c r="B36" s="31" t="s">
        <v>141</v>
      </c>
      <c r="C36" s="30" t="s">
        <v>135</v>
      </c>
      <c r="D36" s="32"/>
      <c r="E36" s="32"/>
      <c r="F36" s="32"/>
      <c r="G36" s="32"/>
      <c r="H36" s="32"/>
      <c r="I36" s="32"/>
    </row>
    <row r="37" spans="1:9" s="26" customFormat="1" ht="18" hidden="1" outlineLevel="1" x14ac:dyDescent="0.2">
      <c r="A37" s="30"/>
      <c r="B37" s="31" t="s">
        <v>142</v>
      </c>
      <c r="C37" s="30" t="s">
        <v>135</v>
      </c>
      <c r="D37" s="32"/>
      <c r="E37" s="32"/>
      <c r="F37" s="32"/>
      <c r="G37" s="32"/>
      <c r="H37" s="32"/>
      <c r="I37" s="32"/>
    </row>
    <row r="38" spans="1:9" s="26" customFormat="1" ht="18" hidden="1" outlineLevel="1" x14ac:dyDescent="0.2">
      <c r="A38" s="30"/>
      <c r="B38" s="31" t="s">
        <v>143</v>
      </c>
      <c r="C38" s="30" t="s">
        <v>135</v>
      </c>
      <c r="D38" s="32"/>
      <c r="E38" s="32"/>
      <c r="F38" s="32"/>
      <c r="G38" s="32"/>
      <c r="H38" s="32"/>
      <c r="I38" s="32"/>
    </row>
    <row r="39" spans="1:9" s="26" customFormat="1" ht="15" hidden="1" outlineLevel="1" x14ac:dyDescent="0.2">
      <c r="A39" s="30" t="s">
        <v>144</v>
      </c>
      <c r="B39" s="31" t="s">
        <v>145</v>
      </c>
      <c r="C39" s="30" t="s">
        <v>135</v>
      </c>
      <c r="D39" s="32"/>
      <c r="E39" s="32"/>
      <c r="F39" s="32"/>
      <c r="G39" s="32"/>
      <c r="H39" s="32"/>
      <c r="I39" s="32"/>
    </row>
    <row r="40" spans="1:9" s="26" customFormat="1" ht="15" hidden="1" outlineLevel="1" x14ac:dyDescent="0.2">
      <c r="A40" s="30" t="s">
        <v>146</v>
      </c>
      <c r="B40" s="31" t="s">
        <v>147</v>
      </c>
      <c r="C40" s="30"/>
      <c r="D40" s="32"/>
      <c r="E40" s="32"/>
      <c r="F40" s="32"/>
      <c r="G40" s="32"/>
      <c r="H40" s="32"/>
      <c r="I40" s="32"/>
    </row>
    <row r="41" spans="1:9" s="26" customFormat="1" ht="30" hidden="1" outlineLevel="1" x14ac:dyDescent="0.2">
      <c r="A41" s="30" t="s">
        <v>148</v>
      </c>
      <c r="B41" s="31" t="s">
        <v>149</v>
      </c>
      <c r="C41" s="30" t="s">
        <v>150</v>
      </c>
      <c r="D41" s="32"/>
      <c r="E41" s="32"/>
      <c r="F41" s="32"/>
      <c r="G41" s="32"/>
      <c r="H41" s="32"/>
      <c r="I41" s="32"/>
    </row>
    <row r="42" spans="1:9" s="26" customFormat="1" ht="15" hidden="1" outlineLevel="1" x14ac:dyDescent="0.2">
      <c r="A42" s="30" t="s">
        <v>151</v>
      </c>
      <c r="B42" s="31" t="s">
        <v>152</v>
      </c>
      <c r="C42" s="30" t="s">
        <v>135</v>
      </c>
      <c r="D42" s="32"/>
      <c r="E42" s="32"/>
      <c r="F42" s="32"/>
      <c r="G42" s="32"/>
      <c r="H42" s="32"/>
      <c r="I42" s="32"/>
    </row>
    <row r="43" spans="1:9" s="26" customFormat="1" ht="30" hidden="1" outlineLevel="1" x14ac:dyDescent="0.2">
      <c r="A43" s="30" t="s">
        <v>153</v>
      </c>
      <c r="B43" s="31" t="s">
        <v>154</v>
      </c>
      <c r="C43" s="30" t="s">
        <v>155</v>
      </c>
      <c r="D43" s="32"/>
      <c r="E43" s="32"/>
      <c r="F43" s="32"/>
      <c r="G43" s="32"/>
      <c r="H43" s="32"/>
      <c r="I43" s="32"/>
    </row>
    <row r="44" spans="1:9" s="26" customFormat="1" ht="30" hidden="1" outlineLevel="1" x14ac:dyDescent="0.2">
      <c r="A44" s="30"/>
      <c r="B44" s="31" t="s">
        <v>156</v>
      </c>
      <c r="C44" s="30" t="s">
        <v>155</v>
      </c>
      <c r="D44" s="32"/>
      <c r="E44" s="32"/>
      <c r="F44" s="32"/>
      <c r="G44" s="32"/>
      <c r="H44" s="32"/>
      <c r="I44" s="32"/>
    </row>
    <row r="45" spans="1:9" s="26" customFormat="1" ht="30" hidden="1" outlineLevel="1" x14ac:dyDescent="0.2">
      <c r="A45" s="38"/>
      <c r="B45" s="39" t="s">
        <v>157</v>
      </c>
      <c r="C45" s="38" t="s">
        <v>155</v>
      </c>
      <c r="D45" s="40"/>
      <c r="E45" s="40"/>
      <c r="F45" s="40"/>
      <c r="G45" s="40"/>
      <c r="H45" s="40"/>
      <c r="I45" s="40"/>
    </row>
    <row r="46" spans="1:9" s="42" customFormat="1" ht="12.75" collapsed="1" x14ac:dyDescent="0.2">
      <c r="A46" s="41" t="s">
        <v>158</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nkolganova</cp:lastModifiedBy>
  <cp:lastPrinted>2015-04-20T07:06:05Z</cp:lastPrinted>
  <dcterms:created xsi:type="dcterms:W3CDTF">2015-04-20T07:05:07Z</dcterms:created>
  <dcterms:modified xsi:type="dcterms:W3CDTF">2015-04-20T10:38:44Z</dcterms:modified>
</cp:coreProperties>
</file>