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[3]Титульный!$F$9</definedName>
    <definedName name="jjjjj">#REF!</definedName>
    <definedName name="month">[1]source!$A$13</definedName>
    <definedName name="org">[3]Титульный!$F$11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[3]Титульный!$F$7</definedName>
    <definedName name="SAPBEXrevision" hidden="1">1</definedName>
    <definedName name="SAPBEXsysID" hidden="1">"BW2"</definedName>
    <definedName name="SAPBEXwbID" hidden="1">"479GSPMTNK9HM4ZSIVE5K2SH6"</definedName>
    <definedName name="STYPE">[3]TEHSHEET!$B$2:$B$4</definedName>
    <definedName name="TABLE" localSheetId="1">'3. ГП'!$A$8:$F$44</definedName>
    <definedName name="TABLE" localSheetId="2">'5. Цены'!$A$8:$F$45</definedName>
    <definedName name="version">[3]Инструкция!$B$3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74" i="1"/>
  <c r="F74" i="1"/>
  <c r="F71" i="1"/>
  <c r="E71" i="1"/>
  <c r="F68" i="1"/>
  <c r="E68" i="1"/>
  <c r="F65" i="1"/>
  <c r="E65" i="1"/>
  <c r="E61" i="1" s="1"/>
  <c r="E62" i="1"/>
  <c r="F62" i="1"/>
  <c r="E58" i="1"/>
  <c r="F58" i="1"/>
  <c r="D58" i="1"/>
  <c r="E55" i="1"/>
  <c r="F55" i="1"/>
  <c r="D55" i="1"/>
  <c r="F54" i="1"/>
  <c r="F51" i="1"/>
  <c r="D51" i="1"/>
  <c r="E51" i="1"/>
  <c r="E48" i="1"/>
  <c r="F48" i="1"/>
  <c r="F47" i="1" s="1"/>
  <c r="D48" i="1"/>
  <c r="D47" i="1" s="1"/>
  <c r="D44" i="1"/>
  <c r="E44" i="1"/>
  <c r="F44" i="1"/>
  <c r="F41" i="1"/>
  <c r="D41" i="1"/>
  <c r="E41" i="1"/>
  <c r="E40" i="1" s="1"/>
  <c r="E37" i="1"/>
  <c r="F37" i="1"/>
  <c r="D37" i="1"/>
  <c r="D34" i="1"/>
  <c r="D33" i="1" s="1"/>
  <c r="E34" i="1"/>
  <c r="F34" i="1"/>
  <c r="F33" i="1" s="1"/>
  <c r="E30" i="1"/>
  <c r="F30" i="1"/>
  <c r="F26" i="1" s="1"/>
  <c r="D30" i="1"/>
  <c r="E27" i="1"/>
  <c r="E26" i="1" s="1"/>
  <c r="F27" i="1"/>
  <c r="D27" i="1"/>
  <c r="D26" i="1" s="1"/>
  <c r="E23" i="1"/>
  <c r="F20" i="1"/>
  <c r="D20" i="1"/>
  <c r="F17" i="1"/>
  <c r="E16" i="1"/>
  <c r="F13" i="1"/>
  <c r="E33" i="1" l="1"/>
  <c r="F40" i="1"/>
  <c r="D40" i="1"/>
  <c r="E47" i="1"/>
  <c r="D54" i="1"/>
  <c r="E54" i="1"/>
  <c r="E93" i="1"/>
  <c r="F93" i="1" s="1"/>
  <c r="E91" i="1"/>
  <c r="F91" i="1" s="1"/>
  <c r="E84" i="1"/>
  <c r="F84" i="1" s="1"/>
  <c r="E82" i="1"/>
  <c r="F82" i="1" s="1"/>
  <c r="F61" i="1"/>
  <c r="D71" i="1"/>
  <c r="E85" i="1"/>
  <c r="F85" i="1" s="1"/>
  <c r="D13" i="1"/>
  <c r="E14" i="1"/>
  <c r="D17" i="1"/>
  <c r="E20" i="1"/>
  <c r="E19" i="1" s="1"/>
  <c r="E13" i="1"/>
  <c r="E12" i="1" s="1"/>
  <c r="D14" i="1"/>
  <c r="F14" i="1"/>
  <c r="F12" i="1" s="1"/>
  <c r="D23" i="1"/>
  <c r="D19" i="1" s="1"/>
  <c r="D16" i="1"/>
  <c r="F23" i="1"/>
  <c r="F19" i="1" s="1"/>
  <c r="F16" i="1"/>
  <c r="F15" i="1" s="1"/>
  <c r="E17" i="1"/>
  <c r="E15" i="1" s="1"/>
  <c r="D65" i="1"/>
  <c r="E83" i="1"/>
  <c r="F83" i="1" s="1"/>
  <c r="E92" i="1"/>
  <c r="F92" i="1" s="1"/>
  <c r="E104" i="1"/>
  <c r="F11" i="1" l="1"/>
  <c r="F9" i="1" s="1"/>
  <c r="E88" i="1"/>
  <c r="D15" i="1"/>
  <c r="E11" i="1"/>
  <c r="E9" i="1" s="1"/>
  <c r="E90" i="1"/>
  <c r="D89" i="1"/>
  <c r="D86" i="1" s="1"/>
  <c r="D94" i="1" s="1"/>
  <c r="E81" i="1"/>
  <c r="D80" i="1"/>
  <c r="E79" i="1"/>
  <c r="D77" i="1"/>
  <c r="D12" i="1"/>
  <c r="D11" i="1" s="1"/>
  <c r="D62" i="1"/>
  <c r="D61" i="1" s="1"/>
  <c r="D68" i="1"/>
  <c r="D74" i="1"/>
  <c r="D9" i="1" l="1"/>
  <c r="F79" i="1"/>
  <c r="F81" i="1"/>
  <c r="F80" i="1" s="1"/>
  <c r="E80" i="1"/>
  <c r="E77" i="1" s="1"/>
  <c r="F90" i="1"/>
  <c r="F89" i="1" s="1"/>
  <c r="E89" i="1"/>
  <c r="F88" i="1"/>
  <c r="F86" i="1" s="1"/>
  <c r="F94" i="1" s="1"/>
  <c r="E86" i="1"/>
  <c r="E94" i="1" s="1"/>
  <c r="F77" i="1" l="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<sst xmlns="http://schemas.openxmlformats.org/spreadsheetml/2006/main" count="365" uniqueCount="177">
  <si>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</si>
  <si>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</si>
  <si>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</si>
  <si>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</si>
  <si>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</si>
  <si>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</si>
  <si>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</si>
  <si>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</si>
  <si>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</si>
  <si>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</si>
  <si>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</si>
  <si>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</si>
  <si>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</si>
  <si>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</si>
  <si>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</si>
  <si>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</si>
  <si>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</si>
  <si>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</si>
  <si>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</si>
  <si>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</si>
  <si>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</si>
  <si>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</si>
  <si>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</si>
  <si>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</si>
  <si>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</si>
  <si>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</si>
  <si>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</si>
  <si>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</si>
  <si>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</si>
  <si>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</si>
  <si>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</si>
  <si>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</si>
  <si>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</si>
  <si>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</si>
  <si>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</si>
  <si>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</si>
  <si>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</si>
  <si>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</si>
  <si>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</si>
  <si>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</si>
  <si>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</si>
  <si>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</si>
  <si>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</si>
  <si>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</si>
  <si>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</si>
  <si>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</si>
  <si>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</si>
  <si>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</si>
  <si>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</si>
  <si>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</si>
  <si>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</si>
  <si>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</si>
  <si>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</si>
  <si>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</si>
  <si>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</si>
  <si>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</si>
  <si>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</si>
  <si>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</si>
  <si>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</si>
  <si>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</si>
  <si>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</si>
  <si>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</si>
  <si>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</si>
  <si>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</si>
  <si>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</si>
  <si>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</si>
  <si>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</si>
  <si>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</si>
  <si>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</si>
  <si>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</si>
  <si>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</si>
  <si>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</si>
  <si>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</si>
  <si>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</si>
  <si>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</si>
  <si>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</si>
  <si>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</si>
  <si>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</si>
  <si>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</si>
  <si>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</si>
  <si>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</si>
  <si>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</si>
  <si>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</si>
  <si>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</si>
  <si>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</si>
  <si>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</si>
  <si>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</si>
  <si>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</si>
  <si>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</si>
  <si>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</si>
  <si>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</si>
  <si>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</si>
  <si>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</si>
  <si>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</si>
  <si>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</si>
  <si>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</si>
  <si>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</si>
  <si>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</si>
  <si>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</si>
  <si>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</si>
  <si>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</si>
  <si>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</si>
  <si>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</si>
  <si>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</si>
  <si>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</si>
  <si>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</si>
  <si>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</si>
  <si>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</si>
  <si>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</si>
  <si>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</si>
  <si>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</si>
  <si>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</si>
  <si>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</si>
  <si>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</si>
  <si>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</si>
  <si>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</si>
  <si>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</si>
  <si>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</si>
  <si>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</si>
  <si>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</si>
  <si>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</si>
  <si>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</si>
  <si>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</si>
  <si>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</si>
  <si>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</si>
  <si>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</si>
  <si>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</si>
  <si>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</si>
  <si>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</si>
  <si>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</si>
  <si>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</si>
  <si>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</si>
  <si>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</si>
  <si>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</si>
  <si>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</si>
  <si>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</si>
  <si>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</si>
  <si>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</si>
  <si>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</si>
  <si>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</si>
  <si>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</si>
  <si>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</si>
  <si>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</si>
  <si>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</si>
  <si>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</si>
  <si>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</si>
  <si>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</si>
  <si>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</si>
  <si>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</si>
  <si>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</si>
  <si>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</si>
  <si>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</si>
  <si>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</si>
  <si>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</si>
  <si>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</si>
  <si>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</si>
  <si>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</si>
  <si>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</si>
  <si>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</si>
  <si>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</si>
  <si>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</si>
  <si>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</si>
  <si>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</si>
  <si>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</si>
  <si>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</si>
  <si>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</si>
  <si>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</si>
  <si>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</si>
  <si>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</si>
  <si>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</si>
  <si>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</si>
  <si>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</si>
  <si>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</si>
  <si>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</si>
  <si>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</si>
  <si>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</si>
  <si>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Мурманская область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</si>
</sst>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3" fillId="0" borderId="0" xfId="2" applyFont="1" applyAlignment="1">
      <alignment horizontal="left" wrapText="1" indent="3"/>
    </xf>
    <xf numFmtId="0" fontId="4" fillId="0" borderId="0" xfId="2" applyFont="1" applyAlignment="1">
      <alignment horizontal="center" wrapText="1"/>
    </xf>
    <xf numFmtId="0" fontId="5" fillId="0" borderId="0" xfId="2" applyFont="1"/>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2" fillId="0" borderId="0" xfId="2" applyFont="1" applyFill="1" applyAlignment="1">
      <alignment vertical="center"/>
    </xf>
    <xf numFmtId="0" fontId="3" fillId="0" borderId="0" xfId="2" applyFont="1" applyFill="1" applyAlignment="1">
      <alignmen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6%20&#1075;&#1086;&#1076;/&#1052;&#1091;&#1088;&#1084;&#1072;&#1085;&#1089;&#1082;/&#1056;&#1072;&#1089;&#1095;&#1077;&#1090;_&#1052;&#1091;&#1088;&#1084;&#1072;&#1085;&#1089;&#1082;-2016/&#1056;&#1072;&#1089;&#1095;&#1077;&#1090;-703-&#1101;_&#1052;&#1091;&#1088;&#1084;&#1072;&#1085;&#1089;&#1082;-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эф"/>
      <sheetName val="РУ_26"/>
      <sheetName val="РУ_91"/>
      <sheetName val="комиссии"/>
      <sheetName val="Резервы63сч"/>
      <sheetName val="свод_для сметы"/>
      <sheetName val="свод_аренда"/>
      <sheetName val="Свод_Аморт"/>
      <sheetName val="тарифы2015"/>
      <sheetName val="Исходник"/>
      <sheetName val="НВВ"/>
      <sheetName val="Объемы"/>
      <sheetName val="Объемы_население"/>
      <sheetName val="расчет валовки"/>
      <sheetName val="Резервы_расш"/>
      <sheetName val="Доля ГО"/>
      <sheetName val="Доля неГП"/>
      <sheetName val="Доля Фил"/>
      <sheetName val="станд.кач."/>
      <sheetName val="НИ и УБ"/>
      <sheetName val="Аморт"/>
      <sheetName val="Аренда"/>
      <sheetName val="ОХ_ГО"/>
      <sheetName val="ОХ_Фил"/>
      <sheetName val="Прочие"/>
      <sheetName val="2.1"/>
      <sheetName val="2.2"/>
      <sheetName val="2.3"/>
      <sheetName val="2.4"/>
      <sheetName val="2.5"/>
      <sheetName val="2.6"/>
      <sheetName val="2.7"/>
      <sheetName val="2.8"/>
      <sheetName val="3.1"/>
      <sheetName val="3.2"/>
      <sheetName val="3.3"/>
      <sheetName val="3.4"/>
      <sheetName val="3.5"/>
      <sheetName val="3.6"/>
      <sheetName val="3.7"/>
      <sheetName val="3.8"/>
      <sheetName val="3.9"/>
      <sheetName val="3.10"/>
      <sheetName val="3.11"/>
      <sheetName val="3.12"/>
      <sheetName val="3.13"/>
      <sheetName val="3.14"/>
      <sheetName val="3.15"/>
      <sheetName val="3.16"/>
      <sheetName val="коррект"/>
      <sheetName val="Проверка НВВ"/>
      <sheetName val="сбор НВВ"/>
      <sheetName val="объемы для раскрыт_факт"/>
      <sheetName val="договоры ГП"/>
      <sheetName val="точки"/>
      <sheetName val="3. ГП"/>
      <sheetName val="5. Це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E11" sqref="E11"/>
    </sheetView>
  </sheetViews>
  <sheetFormatPr defaultRowHeight="12.75" x14ac:dyDescent="0.2"/>
  <cols>
    <col min="1" max="1" width="41" style="50" bestFit="1" customWidth="1"/>
    <col min="2" max="2" width="31.28515625" style="50" customWidth="1"/>
    <col min="3" max="16384" width="9.140625" style="50"/>
  </cols>
  <sheetData>
    <row r="1" spans="1:2" ht="16.5" x14ac:dyDescent="0.2">
      <c r="A1" s="49" t="s">
        <v>158</v>
      </c>
    </row>
    <row r="2" spans="1:2" ht="16.5" x14ac:dyDescent="0.2">
      <c r="A2" s="49"/>
    </row>
    <row r="3" spans="1:2" ht="15.75" x14ac:dyDescent="0.2">
      <c r="A3" s="1" t="s">
        <v>159</v>
      </c>
      <c r="B3" s="50" t="s">
        <v>160</v>
      </c>
    </row>
    <row r="4" spans="1:2" ht="15.75" x14ac:dyDescent="0.2">
      <c r="A4" s="1"/>
    </row>
    <row r="5" spans="1:2" ht="15.75" x14ac:dyDescent="0.2">
      <c r="A5" s="1" t="s">
        <v>161</v>
      </c>
      <c r="B5" s="50" t="s">
        <v>162</v>
      </c>
    </row>
    <row r="6" spans="1:2" ht="15.75" x14ac:dyDescent="0.2">
      <c r="A6" s="1"/>
    </row>
    <row r="7" spans="1:2" ht="15.75" x14ac:dyDescent="0.2">
      <c r="A7" s="1" t="s">
        <v>163</v>
      </c>
      <c r="B7" s="50" t="s">
        <v>164</v>
      </c>
    </row>
    <row r="8" spans="1:2" ht="15.75" x14ac:dyDescent="0.2">
      <c r="A8" s="1"/>
    </row>
    <row r="9" spans="1:2" ht="15.75" x14ac:dyDescent="0.2">
      <c r="A9" s="1" t="s">
        <v>165</v>
      </c>
      <c r="B9" s="50" t="s">
        <v>164</v>
      </c>
    </row>
    <row r="10" spans="1:2" ht="15.75" x14ac:dyDescent="0.2">
      <c r="A10" s="1"/>
    </row>
    <row r="11" spans="1:2" ht="15.75" x14ac:dyDescent="0.2">
      <c r="A11" s="1" t="s">
        <v>166</v>
      </c>
      <c r="B11" s="51">
        <v>7706284124</v>
      </c>
    </row>
    <row r="12" spans="1:2" ht="15.75" x14ac:dyDescent="0.2">
      <c r="A12" s="1"/>
    </row>
    <row r="13" spans="1:2" ht="15.75" x14ac:dyDescent="0.2">
      <c r="A13" s="1" t="s">
        <v>167</v>
      </c>
      <c r="B13" s="51">
        <v>770801001</v>
      </c>
    </row>
    <row r="14" spans="1:2" ht="15.75" x14ac:dyDescent="0.2">
      <c r="A14" s="1" t="s">
        <v>168</v>
      </c>
      <c r="B14" s="50" t="s">
        <v>169</v>
      </c>
    </row>
    <row r="15" spans="1:2" ht="15.75" x14ac:dyDescent="0.2">
      <c r="A15" s="1"/>
    </row>
    <row r="16" spans="1:2" ht="15.75" x14ac:dyDescent="0.2">
      <c r="A16" s="1" t="s">
        <v>170</v>
      </c>
      <c r="B16" s="52" t="s">
        <v>171</v>
      </c>
    </row>
    <row r="17" spans="1:2" ht="15.75" x14ac:dyDescent="0.2">
      <c r="A17" s="1"/>
    </row>
    <row r="18" spans="1:2" ht="15.75" x14ac:dyDescent="0.2">
      <c r="A18" s="1" t="s">
        <v>172</v>
      </c>
      <c r="B18" s="50" t="s">
        <v>173</v>
      </c>
    </row>
    <row r="19" spans="1:2" ht="15.75" x14ac:dyDescent="0.2">
      <c r="A19" s="1"/>
    </row>
    <row r="20" spans="1:2" ht="15.75" x14ac:dyDescent="0.2">
      <c r="A20" s="1" t="s">
        <v>174</v>
      </c>
      <c r="B20" s="50" t="s">
        <v>175</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70" zoomScaleNormal="100" zoomScaleSheetLayoutView="70" workbookViewId="0">
      <pane xSplit="3" ySplit="8" topLeftCell="D90" activePane="bottomRight" state="frozen"/>
      <selection activeCell="E11" sqref="E11"/>
      <selection pane="topRight" activeCell="E11" sqref="E11"/>
      <selection pane="bottomLeft" activeCell="E11" sqref="E11"/>
      <selection pane="bottomRight" activeCell="C95" sqref="C95"/>
    </sheetView>
  </sheetViews>
  <sheetFormatPr defaultColWidth="9.140625" defaultRowHeight="15.75" x14ac:dyDescent="0.2"/>
  <cols>
    <col min="1" max="1" width="9.7109375" style="53" customWidth="1"/>
    <col min="2" max="2" width="53.5703125" style="53" customWidth="1"/>
    <col min="3" max="3" width="12.28515625" style="53" customWidth="1"/>
    <col min="4" max="5" width="27.5703125" style="53" customWidth="1"/>
    <col min="6" max="6" width="24.140625" style="53" customWidth="1"/>
    <col min="7" max="16384" width="9.140625" style="53"/>
  </cols>
  <sheetData>
    <row r="1" spans="1:6" ht="63.75" x14ac:dyDescent="0.2">
      <c r="F1" s="54" t="s">
        <v>0</v>
      </c>
    </row>
    <row r="5" spans="1:6" ht="16.5" x14ac:dyDescent="0.2">
      <c r="A5" s="55" t="s">
        <v>1</v>
      </c>
      <c r="B5" s="56"/>
      <c r="C5" s="56"/>
      <c r="D5" s="56"/>
      <c r="E5" s="56"/>
      <c r="F5" s="56"/>
    </row>
    <row r="6" spans="1:6" x14ac:dyDescent="0.2">
      <c r="C6" s="57" t="s">
        <v>176</v>
      </c>
    </row>
    <row r="7" spans="1:6" ht="16.5" thickBot="1" x14ac:dyDescent="0.25"/>
    <row r="8" spans="1:6" s="62" customFormat="1" ht="48" thickBot="1" x14ac:dyDescent="0.25">
      <c r="A8" s="58" t="s">
        <v>2</v>
      </c>
      <c r="B8" s="59" t="s">
        <v>3</v>
      </c>
      <c r="C8" s="60" t="s">
        <v>4</v>
      </c>
      <c r="D8" s="58" t="s">
        <v>5</v>
      </c>
      <c r="E8" s="59" t="s">
        <v>6</v>
      </c>
      <c r="F8" s="61" t="s">
        <v>7</v>
      </c>
    </row>
    <row r="9" spans="1:6" s="69" customFormat="1" ht="31.5" x14ac:dyDescent="0.2">
      <c r="A9" s="63" t="s">
        <v>8</v>
      </c>
      <c r="B9" s="64" t="s">
        <v>9</v>
      </c>
      <c r="C9" s="65"/>
      <c r="D9" s="66">
        <f>D11+D61+D74</f>
        <v>333539.33530000004</v>
      </c>
      <c r="E9" s="67">
        <f t="shared" ref="E9:F9" si="0">E11+E61+E74</f>
        <v>326248.70000000007</v>
      </c>
      <c r="F9" s="68">
        <f t="shared" si="0"/>
        <v>330123.29862599995</v>
      </c>
    </row>
    <row r="10" spans="1:6" x14ac:dyDescent="0.2">
      <c r="A10" s="70"/>
      <c r="B10" s="71" t="s">
        <v>10</v>
      </c>
      <c r="C10" s="72"/>
      <c r="D10" s="2"/>
      <c r="E10" s="3"/>
      <c r="F10" s="4"/>
    </row>
    <row r="11" spans="1:6" s="69" customFormat="1" ht="31.5" x14ac:dyDescent="0.2">
      <c r="A11" s="73" t="s">
        <v>11</v>
      </c>
      <c r="B11" s="74" t="s">
        <v>12</v>
      </c>
      <c r="C11" s="75" t="s">
        <v>13</v>
      </c>
      <c r="D11" s="76">
        <f>D12+D15</f>
        <v>11604.248</v>
      </c>
      <c r="E11" s="77">
        <f t="shared" ref="E11:F11" si="1">E12+E15</f>
        <v>9929.9000000000015</v>
      </c>
      <c r="F11" s="78">
        <f t="shared" si="1"/>
        <v>10818.880356999998</v>
      </c>
    </row>
    <row r="12" spans="1:6" x14ac:dyDescent="0.2">
      <c r="A12" s="70" t="s">
        <v>14</v>
      </c>
      <c r="B12" s="79" t="s">
        <v>15</v>
      </c>
      <c r="C12" s="72" t="s">
        <v>13</v>
      </c>
      <c r="D12" s="2">
        <f>SUM(D13:D14)</f>
        <v>11604.248</v>
      </c>
      <c r="E12" s="3">
        <f>SUM(E13:E14)</f>
        <v>9929.9000000000015</v>
      </c>
      <c r="F12" s="4">
        <f t="shared" ref="F12" si="2">SUM(F13:F14)</f>
        <v>9290.2318376989988</v>
      </c>
    </row>
    <row r="13" spans="1:6" x14ac:dyDescent="0.2">
      <c r="A13" s="70"/>
      <c r="B13" s="80" t="s">
        <v>16</v>
      </c>
      <c r="C13" s="72" t="s">
        <v>13</v>
      </c>
      <c r="D13" s="2">
        <f>D21+D28+D35+D42+D49+D56</f>
        <v>5129.1270000000004</v>
      </c>
      <c r="E13" s="3">
        <f>E21+E28+E35+E42+E49+E56</f>
        <v>5261.2</v>
      </c>
      <c r="F13" s="4">
        <f t="shared" ref="F13:F14" si="3">F21+F28+F35+F42+F49+F56</f>
        <v>5673.6480469999988</v>
      </c>
    </row>
    <row r="14" spans="1:6" x14ac:dyDescent="0.2">
      <c r="A14" s="70"/>
      <c r="B14" s="80" t="s">
        <v>17</v>
      </c>
      <c r="C14" s="72" t="s">
        <v>13</v>
      </c>
      <c r="D14" s="2">
        <f>D22+D29+D36+D43+D50+D57</f>
        <v>6475.1210000000001</v>
      </c>
      <c r="E14" s="3">
        <f>E22+E29+E36+E43+E50+E57</f>
        <v>4668.7000000000007</v>
      </c>
      <c r="F14" s="4">
        <f t="shared" si="3"/>
        <v>3616.583790699</v>
      </c>
    </row>
    <row r="15" spans="1:6" x14ac:dyDescent="0.2">
      <c r="A15" s="70" t="s">
        <v>18</v>
      </c>
      <c r="B15" s="79" t="s">
        <v>19</v>
      </c>
      <c r="C15" s="72" t="s">
        <v>13</v>
      </c>
      <c r="D15" s="2">
        <f>SUM(D16:D17)</f>
        <v>0</v>
      </c>
      <c r="E15" s="3">
        <f>SUM(E16:E17)</f>
        <v>0</v>
      </c>
      <c r="F15" s="4">
        <f t="shared" ref="F15" si="4">SUM(F16:F17)</f>
        <v>1528.6485193010003</v>
      </c>
    </row>
    <row r="16" spans="1:6" x14ac:dyDescent="0.2">
      <c r="A16" s="70"/>
      <c r="B16" s="80" t="s">
        <v>16</v>
      </c>
      <c r="C16" s="72" t="s">
        <v>13</v>
      </c>
      <c r="D16" s="2">
        <f>D24+D31+D38+D45+D52+D59</f>
        <v>0</v>
      </c>
      <c r="E16" s="3">
        <f>E24+E31+E38+E45+E52+E59</f>
        <v>0</v>
      </c>
      <c r="F16" s="4">
        <f t="shared" ref="F16:F17" si="5">F24+F31+F38+F45+F52+F59</f>
        <v>0</v>
      </c>
    </row>
    <row r="17" spans="1:6" x14ac:dyDescent="0.2">
      <c r="A17" s="70"/>
      <c r="B17" s="80" t="s">
        <v>17</v>
      </c>
      <c r="C17" s="72" t="s">
        <v>13</v>
      </c>
      <c r="D17" s="2">
        <f>D25+D32+D39+D46+D53+D60</f>
        <v>0</v>
      </c>
      <c r="E17" s="3">
        <f>E25+E32+E39+E46+E53+E60</f>
        <v>0</v>
      </c>
      <c r="F17" s="4">
        <f t="shared" si="5"/>
        <v>1528.6485193010003</v>
      </c>
    </row>
    <row r="18" spans="1:6" x14ac:dyDescent="0.2">
      <c r="A18" s="70"/>
      <c r="B18" s="71" t="s">
        <v>10</v>
      </c>
      <c r="C18" s="72" t="s">
        <v>13</v>
      </c>
      <c r="D18" s="2"/>
      <c r="E18" s="3"/>
      <c r="F18" s="4"/>
    </row>
    <row r="19" spans="1:6" ht="78.75" x14ac:dyDescent="0.2">
      <c r="A19" s="70" t="s">
        <v>20</v>
      </c>
      <c r="B19" s="71" t="s">
        <v>21</v>
      </c>
      <c r="C19" s="72" t="s">
        <v>13</v>
      </c>
      <c r="D19" s="2">
        <f>D20+D23</f>
        <v>1054.694</v>
      </c>
      <c r="E19" s="3">
        <f>E20+E23</f>
        <v>852.35360831346429</v>
      </c>
      <c r="F19" s="4">
        <f t="shared" ref="F19" si="6">F20+F23</f>
        <v>1086.3348200000003</v>
      </c>
    </row>
    <row r="20" spans="1:6" x14ac:dyDescent="0.2">
      <c r="A20" s="70" t="s">
        <v>22</v>
      </c>
      <c r="B20" s="79" t="s">
        <v>15</v>
      </c>
      <c r="C20" s="72" t="s">
        <v>13</v>
      </c>
      <c r="D20" s="2">
        <f>SUM(D21:D22)</f>
        <v>1054.694</v>
      </c>
      <c r="E20" s="3">
        <f>SUM(E21:E22)</f>
        <v>852.35360831346429</v>
      </c>
      <c r="F20" s="4">
        <f t="shared" ref="F20" si="7">SUM(F21:F22)</f>
        <v>889.13116842300019</v>
      </c>
    </row>
    <row r="21" spans="1:6" x14ac:dyDescent="0.2">
      <c r="A21" s="70"/>
      <c r="B21" s="80" t="s">
        <v>16</v>
      </c>
      <c r="C21" s="72" t="s">
        <v>13</v>
      </c>
      <c r="D21" s="2">
        <v>410.26499999999999</v>
      </c>
      <c r="E21" s="3">
        <v>355.94793182734975</v>
      </c>
      <c r="F21" s="4">
        <v>422.57295000000005</v>
      </c>
    </row>
    <row r="22" spans="1:6" x14ac:dyDescent="0.2">
      <c r="A22" s="70"/>
      <c r="B22" s="80" t="s">
        <v>17</v>
      </c>
      <c r="C22" s="72" t="s">
        <v>13</v>
      </c>
      <c r="D22" s="2">
        <v>644.42899999999997</v>
      </c>
      <c r="E22" s="3">
        <v>496.4056764861146</v>
      </c>
      <c r="F22" s="4">
        <v>466.55821842300008</v>
      </c>
    </row>
    <row r="23" spans="1:6" x14ac:dyDescent="0.2">
      <c r="A23" s="70" t="s">
        <v>23</v>
      </c>
      <c r="B23" s="79" t="s">
        <v>19</v>
      </c>
      <c r="C23" s="72" t="s">
        <v>13</v>
      </c>
      <c r="D23" s="2">
        <f>SUM(D24:D25)</f>
        <v>0</v>
      </c>
      <c r="E23" s="3">
        <f>SUM(E24:E25)</f>
        <v>0</v>
      </c>
      <c r="F23" s="4">
        <f t="shared" ref="F23" si="8">SUM(F24:F25)</f>
        <v>197.20365157700004</v>
      </c>
    </row>
    <row r="24" spans="1:6" x14ac:dyDescent="0.2">
      <c r="A24" s="70"/>
      <c r="B24" s="80" t="s">
        <v>16</v>
      </c>
      <c r="C24" s="72" t="s">
        <v>13</v>
      </c>
      <c r="D24" s="2">
        <v>0</v>
      </c>
      <c r="E24" s="3">
        <v>0</v>
      </c>
      <c r="F24" s="4">
        <v>0</v>
      </c>
    </row>
    <row r="25" spans="1:6" x14ac:dyDescent="0.2">
      <c r="A25" s="70"/>
      <c r="B25" s="80" t="s">
        <v>17</v>
      </c>
      <c r="C25" s="72" t="s">
        <v>13</v>
      </c>
      <c r="D25" s="2">
        <v>0</v>
      </c>
      <c r="E25" s="3">
        <v>0</v>
      </c>
      <c r="F25" s="4">
        <v>197.20365157700004</v>
      </c>
    </row>
    <row r="26" spans="1:6" ht="63" x14ac:dyDescent="0.2">
      <c r="A26" s="70" t="s">
        <v>24</v>
      </c>
      <c r="B26" s="71" t="s">
        <v>25</v>
      </c>
      <c r="C26" s="72" t="s">
        <v>13</v>
      </c>
      <c r="D26" s="2">
        <f>D27+D30</f>
        <v>1187.394</v>
      </c>
      <c r="E26" s="3">
        <f t="shared" ref="E26:F26" si="9">E27+E30</f>
        <v>2121.6009851517915</v>
      </c>
      <c r="F26" s="4">
        <f t="shared" si="9"/>
        <v>1223.0158200000001</v>
      </c>
    </row>
    <row r="27" spans="1:6" x14ac:dyDescent="0.2">
      <c r="A27" s="70" t="s">
        <v>26</v>
      </c>
      <c r="B27" s="79" t="s">
        <v>15</v>
      </c>
      <c r="C27" s="72" t="s">
        <v>13</v>
      </c>
      <c r="D27" s="2">
        <f>SUM(D28:D29)</f>
        <v>1187.394</v>
      </c>
      <c r="E27" s="3">
        <f t="shared" ref="E27:F27" si="10">SUM(E28:E29)</f>
        <v>2121.6009851517915</v>
      </c>
      <c r="F27" s="4">
        <f t="shared" si="10"/>
        <v>1049.009483888</v>
      </c>
    </row>
    <row r="28" spans="1:6" x14ac:dyDescent="0.2">
      <c r="A28" s="70"/>
      <c r="B28" s="80" t="s">
        <v>16</v>
      </c>
      <c r="C28" s="72" t="s">
        <v>13</v>
      </c>
      <c r="D28" s="2">
        <v>618.77</v>
      </c>
      <c r="E28" s="3">
        <v>714.89062672598686</v>
      </c>
      <c r="F28" s="4">
        <v>637.33310000000006</v>
      </c>
    </row>
    <row r="29" spans="1:6" x14ac:dyDescent="0.2">
      <c r="A29" s="70"/>
      <c r="B29" s="80" t="s">
        <v>17</v>
      </c>
      <c r="C29" s="72" t="s">
        <v>13</v>
      </c>
      <c r="D29" s="2">
        <v>568.62400000000002</v>
      </c>
      <c r="E29" s="3">
        <v>1406.7103584258045</v>
      </c>
      <c r="F29" s="4">
        <v>411.67638388800003</v>
      </c>
    </row>
    <row r="30" spans="1:6" x14ac:dyDescent="0.2">
      <c r="A30" s="70" t="s">
        <v>27</v>
      </c>
      <c r="B30" s="79" t="s">
        <v>19</v>
      </c>
      <c r="C30" s="72" t="s">
        <v>13</v>
      </c>
      <c r="D30" s="2">
        <f>SUM(D31:D32)</f>
        <v>0</v>
      </c>
      <c r="E30" s="3">
        <f t="shared" ref="E30:F30" si="11">SUM(E31:E32)</f>
        <v>0</v>
      </c>
      <c r="F30" s="4">
        <f t="shared" si="11"/>
        <v>174.00633611200001</v>
      </c>
    </row>
    <row r="31" spans="1:6" x14ac:dyDescent="0.2">
      <c r="A31" s="70"/>
      <c r="B31" s="80" t="s">
        <v>16</v>
      </c>
      <c r="C31" s="72" t="s">
        <v>13</v>
      </c>
      <c r="D31" s="2">
        <v>0</v>
      </c>
      <c r="E31" s="3">
        <v>0</v>
      </c>
      <c r="F31" s="4">
        <v>0</v>
      </c>
    </row>
    <row r="32" spans="1:6" x14ac:dyDescent="0.2">
      <c r="A32" s="70"/>
      <c r="B32" s="80" t="s">
        <v>17</v>
      </c>
      <c r="C32" s="72" t="s">
        <v>13</v>
      </c>
      <c r="D32" s="2">
        <v>0</v>
      </c>
      <c r="E32" s="3">
        <v>0</v>
      </c>
      <c r="F32" s="4">
        <v>174.00633611200001</v>
      </c>
    </row>
    <row r="33" spans="1:6" ht="78.75" x14ac:dyDescent="0.2">
      <c r="A33" s="70" t="s">
        <v>28</v>
      </c>
      <c r="B33" s="71" t="s">
        <v>29</v>
      </c>
      <c r="C33" s="72" t="s">
        <v>13</v>
      </c>
      <c r="D33" s="2">
        <f>D34+D37</f>
        <v>0</v>
      </c>
      <c r="E33" s="3">
        <f t="shared" ref="E33:F33" si="12">E34+E37</f>
        <v>0</v>
      </c>
      <c r="F33" s="4">
        <f t="shared" si="12"/>
        <v>0</v>
      </c>
    </row>
    <row r="34" spans="1:6" x14ac:dyDescent="0.2">
      <c r="A34" s="70" t="s">
        <v>30</v>
      </c>
      <c r="B34" s="79" t="s">
        <v>15</v>
      </c>
      <c r="C34" s="72" t="s">
        <v>13</v>
      </c>
      <c r="D34" s="2">
        <f>SUM(D35:D36)</f>
        <v>0</v>
      </c>
      <c r="E34" s="3">
        <f t="shared" ref="E34:F34" si="13">SUM(E35:E36)</f>
        <v>0</v>
      </c>
      <c r="F34" s="4">
        <f t="shared" si="13"/>
        <v>0</v>
      </c>
    </row>
    <row r="35" spans="1:6" x14ac:dyDescent="0.2">
      <c r="A35" s="70"/>
      <c r="B35" s="80" t="s">
        <v>16</v>
      </c>
      <c r="C35" s="72" t="s">
        <v>13</v>
      </c>
      <c r="D35" s="2">
        <v>0</v>
      </c>
      <c r="E35" s="3">
        <v>0</v>
      </c>
      <c r="F35" s="4">
        <v>0</v>
      </c>
    </row>
    <row r="36" spans="1:6" x14ac:dyDescent="0.2">
      <c r="A36" s="70"/>
      <c r="B36" s="80" t="s">
        <v>17</v>
      </c>
      <c r="C36" s="72" t="s">
        <v>13</v>
      </c>
      <c r="D36" s="2">
        <v>0</v>
      </c>
      <c r="E36" s="3">
        <v>0</v>
      </c>
      <c r="F36" s="4">
        <v>0</v>
      </c>
    </row>
    <row r="37" spans="1:6" x14ac:dyDescent="0.2">
      <c r="A37" s="70" t="s">
        <v>31</v>
      </c>
      <c r="B37" s="79" t="s">
        <v>19</v>
      </c>
      <c r="C37" s="72" t="s">
        <v>13</v>
      </c>
      <c r="D37" s="2">
        <f>SUM(D38:D39)</f>
        <v>0</v>
      </c>
      <c r="E37" s="3">
        <f t="shared" ref="E37:F37" si="14">SUM(E38:E39)</f>
        <v>0</v>
      </c>
      <c r="F37" s="4">
        <f t="shared" si="14"/>
        <v>0</v>
      </c>
    </row>
    <row r="38" spans="1:6" x14ac:dyDescent="0.2">
      <c r="A38" s="70"/>
      <c r="B38" s="80" t="s">
        <v>16</v>
      </c>
      <c r="C38" s="72" t="s">
        <v>13</v>
      </c>
      <c r="D38" s="2">
        <v>0</v>
      </c>
      <c r="E38" s="3">
        <v>0</v>
      </c>
      <c r="F38" s="4">
        <v>0</v>
      </c>
    </row>
    <row r="39" spans="1:6" x14ac:dyDescent="0.2">
      <c r="A39" s="70"/>
      <c r="B39" s="80" t="s">
        <v>17</v>
      </c>
      <c r="C39" s="72" t="s">
        <v>13</v>
      </c>
      <c r="D39" s="2">
        <v>0</v>
      </c>
      <c r="E39" s="3">
        <v>0</v>
      </c>
      <c r="F39" s="4">
        <v>0</v>
      </c>
    </row>
    <row r="40" spans="1:6" ht="78.75" x14ac:dyDescent="0.2">
      <c r="A40" s="70" t="s">
        <v>32</v>
      </c>
      <c r="B40" s="71" t="s">
        <v>33</v>
      </c>
      <c r="C40" s="72" t="s">
        <v>13</v>
      </c>
      <c r="D40" s="2">
        <f>D41+D44</f>
        <v>0</v>
      </c>
      <c r="E40" s="3">
        <f t="shared" ref="E40:F40" si="15">E41+E44</f>
        <v>0</v>
      </c>
      <c r="F40" s="4">
        <f t="shared" si="15"/>
        <v>0</v>
      </c>
    </row>
    <row r="41" spans="1:6" x14ac:dyDescent="0.2">
      <c r="A41" s="70" t="s">
        <v>34</v>
      </c>
      <c r="B41" s="79" t="s">
        <v>15</v>
      </c>
      <c r="C41" s="72" t="s">
        <v>13</v>
      </c>
      <c r="D41" s="2">
        <f>SUM(D42:D43)</f>
        <v>0</v>
      </c>
      <c r="E41" s="3">
        <f t="shared" ref="E41:F41" si="16">SUM(E42:E43)</f>
        <v>0</v>
      </c>
      <c r="F41" s="4">
        <f t="shared" si="16"/>
        <v>0</v>
      </c>
    </row>
    <row r="42" spans="1:6" x14ac:dyDescent="0.2">
      <c r="A42" s="70"/>
      <c r="B42" s="80" t="s">
        <v>16</v>
      </c>
      <c r="C42" s="72" t="s">
        <v>13</v>
      </c>
      <c r="D42" s="2">
        <v>0</v>
      </c>
      <c r="E42" s="3">
        <v>0</v>
      </c>
      <c r="F42" s="4">
        <v>0</v>
      </c>
    </row>
    <row r="43" spans="1:6" x14ac:dyDescent="0.2">
      <c r="A43" s="70"/>
      <c r="B43" s="80" t="s">
        <v>17</v>
      </c>
      <c r="C43" s="72" t="s">
        <v>13</v>
      </c>
      <c r="D43" s="2">
        <v>0</v>
      </c>
      <c r="E43" s="3">
        <v>0</v>
      </c>
      <c r="F43" s="4">
        <v>0</v>
      </c>
    </row>
    <row r="44" spans="1:6" x14ac:dyDescent="0.2">
      <c r="A44" s="70" t="s">
        <v>35</v>
      </c>
      <c r="B44" s="79" t="s">
        <v>19</v>
      </c>
      <c r="C44" s="72" t="s">
        <v>13</v>
      </c>
      <c r="D44" s="2">
        <f>SUM(D45:D46)</f>
        <v>0</v>
      </c>
      <c r="E44" s="3">
        <f t="shared" ref="E44:F44" si="17">SUM(E45:E46)</f>
        <v>0</v>
      </c>
      <c r="F44" s="4">
        <f t="shared" si="17"/>
        <v>0</v>
      </c>
    </row>
    <row r="45" spans="1:6" x14ac:dyDescent="0.2">
      <c r="A45" s="70"/>
      <c r="B45" s="80" t="s">
        <v>16</v>
      </c>
      <c r="C45" s="72" t="s">
        <v>13</v>
      </c>
      <c r="D45" s="2">
        <v>0</v>
      </c>
      <c r="E45" s="3">
        <v>0</v>
      </c>
      <c r="F45" s="4">
        <v>0</v>
      </c>
    </row>
    <row r="46" spans="1:6" s="81" customFormat="1" x14ac:dyDescent="0.2">
      <c r="A46" s="70"/>
      <c r="B46" s="80" t="s">
        <v>17</v>
      </c>
      <c r="C46" s="72" t="s">
        <v>13</v>
      </c>
      <c r="D46" s="2">
        <v>0</v>
      </c>
      <c r="E46" s="3">
        <v>0</v>
      </c>
      <c r="F46" s="4">
        <v>0</v>
      </c>
    </row>
    <row r="47" spans="1:6" s="81" customFormat="1" ht="31.5" x14ac:dyDescent="0.2">
      <c r="A47" s="70" t="s">
        <v>36</v>
      </c>
      <c r="B47" s="71" t="s">
        <v>37</v>
      </c>
      <c r="C47" s="72" t="s">
        <v>13</v>
      </c>
      <c r="D47" s="2">
        <f>D48+D51</f>
        <v>3126.826</v>
      </c>
      <c r="E47" s="3">
        <f t="shared" ref="E47:F47" si="18">E48+E51</f>
        <v>1391.8620999999998</v>
      </c>
      <c r="F47" s="4">
        <f t="shared" si="18"/>
        <v>2087.1356969999988</v>
      </c>
    </row>
    <row r="48" spans="1:6" s="81" customFormat="1" x14ac:dyDescent="0.2">
      <c r="A48" s="70" t="s">
        <v>38</v>
      </c>
      <c r="B48" s="79" t="s">
        <v>15</v>
      </c>
      <c r="C48" s="72" t="s">
        <v>13</v>
      </c>
      <c r="D48" s="2">
        <f>SUM(D49:D50)</f>
        <v>3126.826</v>
      </c>
      <c r="E48" s="3">
        <f t="shared" ref="E48:F48" si="19">SUM(E49:E50)</f>
        <v>1391.8620999999998</v>
      </c>
      <c r="F48" s="4">
        <f t="shared" si="19"/>
        <v>1765.0119771109987</v>
      </c>
    </row>
    <row r="49" spans="1:6" s="81" customFormat="1" x14ac:dyDescent="0.2">
      <c r="A49" s="70"/>
      <c r="B49" s="80" t="s">
        <v>16</v>
      </c>
      <c r="C49" s="72" t="s">
        <v>13</v>
      </c>
      <c r="D49" s="2">
        <v>594.42899999999997</v>
      </c>
      <c r="E49" s="3">
        <v>594.42899999999997</v>
      </c>
      <c r="F49" s="4">
        <v>1002.9091069999984</v>
      </c>
    </row>
    <row r="50" spans="1:6" x14ac:dyDescent="0.2">
      <c r="A50" s="70"/>
      <c r="B50" s="80" t="s">
        <v>17</v>
      </c>
      <c r="C50" s="72" t="s">
        <v>13</v>
      </c>
      <c r="D50" s="2">
        <v>2532.3969999999999</v>
      </c>
      <c r="E50" s="3">
        <v>797.43309999999997</v>
      </c>
      <c r="F50" s="4">
        <v>762.10287011100036</v>
      </c>
    </row>
    <row r="51" spans="1:6" x14ac:dyDescent="0.2">
      <c r="A51" s="70" t="s">
        <v>39</v>
      </c>
      <c r="B51" s="79" t="s">
        <v>19</v>
      </c>
      <c r="C51" s="72" t="s">
        <v>13</v>
      </c>
      <c r="D51" s="2">
        <f>SUM(D52:D53)</f>
        <v>0</v>
      </c>
      <c r="E51" s="3">
        <f t="shared" ref="E51:F51" si="20">SUM(E52:E53)</f>
        <v>0</v>
      </c>
      <c r="F51" s="4">
        <f t="shared" si="20"/>
        <v>322.12371988900014</v>
      </c>
    </row>
    <row r="52" spans="1:6" x14ac:dyDescent="0.2">
      <c r="A52" s="70"/>
      <c r="B52" s="80" t="s">
        <v>16</v>
      </c>
      <c r="C52" s="72" t="s">
        <v>13</v>
      </c>
      <c r="D52" s="2">
        <v>0</v>
      </c>
      <c r="E52" s="3">
        <v>0</v>
      </c>
      <c r="F52" s="4">
        <v>0</v>
      </c>
    </row>
    <row r="53" spans="1:6" x14ac:dyDescent="0.2">
      <c r="A53" s="70"/>
      <c r="B53" s="80" t="s">
        <v>17</v>
      </c>
      <c r="C53" s="72" t="s">
        <v>13</v>
      </c>
      <c r="D53" s="2">
        <v>0</v>
      </c>
      <c r="E53" s="3">
        <v>0</v>
      </c>
      <c r="F53" s="4">
        <v>322.12371988900014</v>
      </c>
    </row>
    <row r="54" spans="1:6" x14ac:dyDescent="0.2">
      <c r="A54" s="70" t="s">
        <v>40</v>
      </c>
      <c r="B54" s="71" t="s">
        <v>41</v>
      </c>
      <c r="C54" s="72" t="s">
        <v>13</v>
      </c>
      <c r="D54" s="2">
        <f>D55+D58</f>
        <v>6235.3340000000007</v>
      </c>
      <c r="E54" s="3">
        <f t="shared" ref="E54:F54" si="21">E55+E58</f>
        <v>5564.0833065347451</v>
      </c>
      <c r="F54" s="4">
        <f t="shared" si="21"/>
        <v>6422.3940200000006</v>
      </c>
    </row>
    <row r="55" spans="1:6" x14ac:dyDescent="0.2">
      <c r="A55" s="70" t="s">
        <v>42</v>
      </c>
      <c r="B55" s="79" t="s">
        <v>15</v>
      </c>
      <c r="C55" s="72" t="s">
        <v>13</v>
      </c>
      <c r="D55" s="2">
        <f>SUM(D56:D57)</f>
        <v>6235.3340000000007</v>
      </c>
      <c r="E55" s="3">
        <f t="shared" ref="E55:F55" si="22">SUM(E56:E57)</f>
        <v>5564.0833065347451</v>
      </c>
      <c r="F55" s="4">
        <f t="shared" si="22"/>
        <v>5587.0792082770004</v>
      </c>
    </row>
    <row r="56" spans="1:6" x14ac:dyDescent="0.2">
      <c r="A56" s="70"/>
      <c r="B56" s="80" t="s">
        <v>16</v>
      </c>
      <c r="C56" s="72" t="s">
        <v>13</v>
      </c>
      <c r="D56" s="2">
        <v>3505.663</v>
      </c>
      <c r="E56" s="3">
        <v>3595.9324414466632</v>
      </c>
      <c r="F56" s="4">
        <v>3610.8328900000001</v>
      </c>
    </row>
    <row r="57" spans="1:6" x14ac:dyDescent="0.2">
      <c r="A57" s="70"/>
      <c r="B57" s="80" t="s">
        <v>17</v>
      </c>
      <c r="C57" s="72" t="s">
        <v>13</v>
      </c>
      <c r="D57" s="2">
        <v>2729.6710000000003</v>
      </c>
      <c r="E57" s="3">
        <v>1968.1508650880814</v>
      </c>
      <c r="F57" s="4">
        <v>1976.2463182769998</v>
      </c>
    </row>
    <row r="58" spans="1:6" x14ac:dyDescent="0.2">
      <c r="A58" s="70" t="s">
        <v>43</v>
      </c>
      <c r="B58" s="79" t="s">
        <v>19</v>
      </c>
      <c r="C58" s="72" t="s">
        <v>13</v>
      </c>
      <c r="D58" s="2">
        <f>SUM(D59:D60)</f>
        <v>0</v>
      </c>
      <c r="E58" s="3">
        <f t="shared" ref="E58:F58" si="23">SUM(E59:E60)</f>
        <v>0</v>
      </c>
      <c r="F58" s="4">
        <f t="shared" si="23"/>
        <v>835.31481172300005</v>
      </c>
    </row>
    <row r="59" spans="1:6" x14ac:dyDescent="0.2">
      <c r="A59" s="70"/>
      <c r="B59" s="80" t="s">
        <v>16</v>
      </c>
      <c r="C59" s="72" t="s">
        <v>13</v>
      </c>
      <c r="D59" s="2">
        <v>0</v>
      </c>
      <c r="E59" s="3">
        <v>0</v>
      </c>
      <c r="F59" s="4">
        <v>0</v>
      </c>
    </row>
    <row r="60" spans="1:6" x14ac:dyDescent="0.2">
      <c r="A60" s="70"/>
      <c r="B60" s="80" t="s">
        <v>17</v>
      </c>
      <c r="C60" s="72" t="s">
        <v>13</v>
      </c>
      <c r="D60" s="2">
        <v>0</v>
      </c>
      <c r="E60" s="3">
        <v>0</v>
      </c>
      <c r="F60" s="4">
        <v>835.31481172300005</v>
      </c>
    </row>
    <row r="61" spans="1:6" s="69" customFormat="1" ht="63" x14ac:dyDescent="0.2">
      <c r="A61" s="73" t="s">
        <v>44</v>
      </c>
      <c r="B61" s="74" t="s">
        <v>45</v>
      </c>
      <c r="C61" s="75" t="s">
        <v>13</v>
      </c>
      <c r="D61" s="76">
        <f>D62+D65+D68+D71</f>
        <v>317422.45730000001</v>
      </c>
      <c r="E61" s="77">
        <f t="shared" ref="E61:F61" si="24">E62+E65+E68+E71</f>
        <v>312138.80000000005</v>
      </c>
      <c r="F61" s="78">
        <f t="shared" si="24"/>
        <v>315120.61826899997</v>
      </c>
    </row>
    <row r="62" spans="1:6" x14ac:dyDescent="0.2">
      <c r="A62" s="70"/>
      <c r="B62" s="71" t="s">
        <v>46</v>
      </c>
      <c r="C62" s="72" t="s">
        <v>13</v>
      </c>
      <c r="D62" s="2">
        <f>D63+D64</f>
        <v>11973.1327</v>
      </c>
      <c r="E62" s="3">
        <f t="shared" ref="E62:F62" si="25">E63+E64</f>
        <v>7614.4882100000004</v>
      </c>
      <c r="F62" s="4">
        <f t="shared" si="25"/>
        <v>8603.3682910000007</v>
      </c>
    </row>
    <row r="63" spans="1:6" x14ac:dyDescent="0.2">
      <c r="A63" s="70"/>
      <c r="B63" s="80" t="s">
        <v>16</v>
      </c>
      <c r="C63" s="72" t="s">
        <v>13</v>
      </c>
      <c r="D63" s="2">
        <v>3546.6260000000002</v>
      </c>
      <c r="E63" s="3">
        <v>4230.7116100000003</v>
      </c>
      <c r="F63" s="4">
        <v>4573.5957200000012</v>
      </c>
    </row>
    <row r="64" spans="1:6" x14ac:dyDescent="0.2">
      <c r="A64" s="70"/>
      <c r="B64" s="80" t="s">
        <v>17</v>
      </c>
      <c r="C64" s="72" t="s">
        <v>13</v>
      </c>
      <c r="D64" s="2">
        <v>8426.5066999999999</v>
      </c>
      <c r="E64" s="3">
        <v>3383.7766000000001</v>
      </c>
      <c r="F64" s="4">
        <v>4029.7725709999995</v>
      </c>
    </row>
    <row r="65" spans="1:6" x14ac:dyDescent="0.2">
      <c r="A65" s="70"/>
      <c r="B65" s="71" t="s">
        <v>47</v>
      </c>
      <c r="C65" s="72" t="s">
        <v>13</v>
      </c>
      <c r="D65" s="2">
        <f>D66+D67</f>
        <v>8454.4435999999987</v>
      </c>
      <c r="E65" s="3">
        <f t="shared" ref="E65:F65" si="26">E66+E67</f>
        <v>6422.5148380000001</v>
      </c>
      <c r="F65" s="4">
        <f t="shared" si="26"/>
        <v>6938.2165780000014</v>
      </c>
    </row>
    <row r="66" spans="1:6" x14ac:dyDescent="0.2">
      <c r="A66" s="70"/>
      <c r="B66" s="80" t="s">
        <v>16</v>
      </c>
      <c r="C66" s="72" t="s">
        <v>13</v>
      </c>
      <c r="D66" s="2">
        <v>3891.0309999999999</v>
      </c>
      <c r="E66" s="3">
        <v>3760.5776180000003</v>
      </c>
      <c r="F66" s="4">
        <v>3699.9124400000005</v>
      </c>
    </row>
    <row r="67" spans="1:6" x14ac:dyDescent="0.2">
      <c r="A67" s="70"/>
      <c r="B67" s="80" t="s">
        <v>17</v>
      </c>
      <c r="C67" s="72" t="s">
        <v>13</v>
      </c>
      <c r="D67" s="2">
        <v>4563.4125999999997</v>
      </c>
      <c r="E67" s="3">
        <v>2661.9372199999998</v>
      </c>
      <c r="F67" s="4">
        <v>3238.3041380000004</v>
      </c>
    </row>
    <row r="68" spans="1:6" x14ac:dyDescent="0.2">
      <c r="A68" s="70"/>
      <c r="B68" s="71" t="s">
        <v>48</v>
      </c>
      <c r="C68" s="72" t="s">
        <v>13</v>
      </c>
      <c r="D68" s="2">
        <f>D69+D70</f>
        <v>13462.260999999999</v>
      </c>
      <c r="E68" s="3">
        <f t="shared" ref="E68:F68" si="27">E69+E70</f>
        <v>10044.976056</v>
      </c>
      <c r="F68" s="4">
        <f t="shared" si="27"/>
        <v>9961.9333999999981</v>
      </c>
    </row>
    <row r="69" spans="1:6" x14ac:dyDescent="0.2">
      <c r="A69" s="70"/>
      <c r="B69" s="80" t="s">
        <v>16</v>
      </c>
      <c r="C69" s="72" t="s">
        <v>13</v>
      </c>
      <c r="D69" s="2">
        <v>5960.7719999999999</v>
      </c>
      <c r="E69" s="3">
        <v>5121.8267459999997</v>
      </c>
      <c r="F69" s="4">
        <v>5169.0374899999988</v>
      </c>
    </row>
    <row r="70" spans="1:6" x14ac:dyDescent="0.2">
      <c r="A70" s="70"/>
      <c r="B70" s="80" t="s">
        <v>17</v>
      </c>
      <c r="C70" s="72" t="s">
        <v>13</v>
      </c>
      <c r="D70" s="2">
        <v>7501.4889999999996</v>
      </c>
      <c r="E70" s="3">
        <v>4923.1493099999998</v>
      </c>
      <c r="F70" s="4">
        <v>4792.8959100000002</v>
      </c>
    </row>
    <row r="71" spans="1:6" x14ac:dyDescent="0.2">
      <c r="A71" s="70"/>
      <c r="B71" s="71" t="s">
        <v>49</v>
      </c>
      <c r="C71" s="72" t="s">
        <v>13</v>
      </c>
      <c r="D71" s="2">
        <f>D72+D73</f>
        <v>283532.62</v>
      </c>
      <c r="E71" s="3">
        <f t="shared" ref="E71:F71" si="28">E72+E73</f>
        <v>288056.82089600002</v>
      </c>
      <c r="F71" s="4">
        <f t="shared" si="28"/>
        <v>289617.09999999998</v>
      </c>
    </row>
    <row r="72" spans="1:6" x14ac:dyDescent="0.2">
      <c r="A72" s="70"/>
      <c r="B72" s="80" t="s">
        <v>16</v>
      </c>
      <c r="C72" s="72" t="s">
        <v>13</v>
      </c>
      <c r="D72" s="2">
        <v>147204.899</v>
      </c>
      <c r="E72" s="3">
        <v>148825.98402599999</v>
      </c>
      <c r="F72" s="4">
        <v>148722.1</v>
      </c>
    </row>
    <row r="73" spans="1:6" x14ac:dyDescent="0.2">
      <c r="A73" s="70"/>
      <c r="B73" s="80" t="s">
        <v>17</v>
      </c>
      <c r="C73" s="72" t="s">
        <v>13</v>
      </c>
      <c r="D73" s="2">
        <v>136327.72099999999</v>
      </c>
      <c r="E73" s="3">
        <v>139230.83687</v>
      </c>
      <c r="F73" s="4">
        <v>140895</v>
      </c>
    </row>
    <row r="74" spans="1:6" s="69" customFormat="1" ht="47.25" x14ac:dyDescent="0.2">
      <c r="A74" s="73" t="s">
        <v>50</v>
      </c>
      <c r="B74" s="74" t="s">
        <v>51</v>
      </c>
      <c r="C74" s="75" t="s">
        <v>13</v>
      </c>
      <c r="D74" s="76">
        <f>D75+D76</f>
        <v>4512.63</v>
      </c>
      <c r="E74" s="77">
        <f t="shared" ref="E74:F74" si="29">E75+E76</f>
        <v>4180</v>
      </c>
      <c r="F74" s="78">
        <f t="shared" si="29"/>
        <v>4183.8</v>
      </c>
    </row>
    <row r="75" spans="1:6" x14ac:dyDescent="0.2">
      <c r="A75" s="70"/>
      <c r="B75" s="79" t="s">
        <v>52</v>
      </c>
      <c r="C75" s="72" t="s">
        <v>13</v>
      </c>
      <c r="D75" s="2">
        <v>2383.3620000000001</v>
      </c>
      <c r="E75" s="3">
        <v>2130</v>
      </c>
      <c r="F75" s="4">
        <v>2129</v>
      </c>
    </row>
    <row r="76" spans="1:6" ht="16.5" thickBot="1" x14ac:dyDescent="0.25">
      <c r="A76" s="82"/>
      <c r="B76" s="83" t="s">
        <v>53</v>
      </c>
      <c r="C76" s="84" t="s">
        <v>13</v>
      </c>
      <c r="D76" s="5">
        <v>2129.268</v>
      </c>
      <c r="E76" s="6">
        <v>2050</v>
      </c>
      <c r="F76" s="7">
        <v>2054.8000000000002</v>
      </c>
    </row>
    <row r="77" spans="1:6" s="69" customFormat="1" x14ac:dyDescent="0.2">
      <c r="A77" s="63" t="s">
        <v>54</v>
      </c>
      <c r="B77" s="64" t="s">
        <v>55</v>
      </c>
      <c r="C77" s="65"/>
      <c r="D77" s="85">
        <f>D79+D80+D85</f>
        <v>2.9229999999999996</v>
      </c>
      <c r="E77" s="86">
        <f t="shared" ref="E77:F77" si="30">E79+E80+E85</f>
        <v>2.9229999999999996</v>
      </c>
      <c r="F77" s="87">
        <f t="shared" si="30"/>
        <v>2.9229999999999996</v>
      </c>
    </row>
    <row r="78" spans="1:6" x14ac:dyDescent="0.2">
      <c r="A78" s="70"/>
      <c r="B78" s="71" t="s">
        <v>10</v>
      </c>
      <c r="C78" s="72"/>
      <c r="D78" s="8"/>
      <c r="E78" s="9"/>
      <c r="F78" s="10"/>
    </row>
    <row r="79" spans="1:6" ht="31.5" x14ac:dyDescent="0.2">
      <c r="A79" s="73" t="s">
        <v>56</v>
      </c>
      <c r="B79" s="74" t="s">
        <v>57</v>
      </c>
      <c r="C79" s="75" t="s">
        <v>58</v>
      </c>
      <c r="D79" s="11">
        <v>2.7789999999999999</v>
      </c>
      <c r="E79" s="12">
        <f>D79</f>
        <v>2.7789999999999999</v>
      </c>
      <c r="F79" s="13">
        <f>E79</f>
        <v>2.7789999999999999</v>
      </c>
    </row>
    <row r="80" spans="1:6" ht="63" x14ac:dyDescent="0.2">
      <c r="A80" s="73" t="s">
        <v>59</v>
      </c>
      <c r="B80" s="74" t="s">
        <v>60</v>
      </c>
      <c r="C80" s="75" t="s">
        <v>58</v>
      </c>
      <c r="D80" s="11">
        <f>SUM(D81:D84)</f>
        <v>0.14300000000000002</v>
      </c>
      <c r="E80" s="12">
        <f t="shared" ref="E80:F80" si="31">SUM(E81:E84)</f>
        <v>0.14300000000000002</v>
      </c>
      <c r="F80" s="13">
        <f t="shared" si="31"/>
        <v>0.14300000000000002</v>
      </c>
    </row>
    <row r="81" spans="1:6" x14ac:dyDescent="0.2">
      <c r="A81" s="70"/>
      <c r="B81" s="79" t="s">
        <v>46</v>
      </c>
      <c r="C81" s="72" t="s">
        <v>58</v>
      </c>
      <c r="D81" s="8">
        <v>0.126</v>
      </c>
      <c r="E81" s="9">
        <f t="shared" ref="E81:F85" si="32">D81</f>
        <v>0.126</v>
      </c>
      <c r="F81" s="10">
        <f t="shared" si="32"/>
        <v>0.126</v>
      </c>
    </row>
    <row r="82" spans="1:6" x14ac:dyDescent="0.2">
      <c r="A82" s="70"/>
      <c r="B82" s="79" t="s">
        <v>47</v>
      </c>
      <c r="C82" s="72" t="s">
        <v>58</v>
      </c>
      <c r="D82" s="8">
        <v>1.2999999999999999E-2</v>
      </c>
      <c r="E82" s="9">
        <f t="shared" si="32"/>
        <v>1.2999999999999999E-2</v>
      </c>
      <c r="F82" s="10">
        <f t="shared" si="32"/>
        <v>1.2999999999999999E-2</v>
      </c>
    </row>
    <row r="83" spans="1:6" x14ac:dyDescent="0.2">
      <c r="A83" s="70"/>
      <c r="B83" s="79" t="s">
        <v>48</v>
      </c>
      <c r="C83" s="72" t="s">
        <v>58</v>
      </c>
      <c r="D83" s="8">
        <v>3.0000000000000001E-3</v>
      </c>
      <c r="E83" s="9">
        <f t="shared" si="32"/>
        <v>3.0000000000000001E-3</v>
      </c>
      <c r="F83" s="10">
        <f t="shared" si="32"/>
        <v>3.0000000000000001E-3</v>
      </c>
    </row>
    <row r="84" spans="1:6" x14ac:dyDescent="0.2">
      <c r="A84" s="70"/>
      <c r="B84" s="79" t="s">
        <v>49</v>
      </c>
      <c r="C84" s="72" t="s">
        <v>58</v>
      </c>
      <c r="D84" s="8">
        <v>1E-3</v>
      </c>
      <c r="E84" s="9">
        <f t="shared" si="32"/>
        <v>1E-3</v>
      </c>
      <c r="F84" s="10">
        <f t="shared" si="32"/>
        <v>1E-3</v>
      </c>
    </row>
    <row r="85" spans="1:6" ht="48" thickBot="1" x14ac:dyDescent="0.25">
      <c r="A85" s="88" t="s">
        <v>61</v>
      </c>
      <c r="B85" s="89" t="s">
        <v>62</v>
      </c>
      <c r="C85" s="90" t="s">
        <v>58</v>
      </c>
      <c r="D85" s="14">
        <v>1E-3</v>
      </c>
      <c r="E85" s="15">
        <f t="shared" si="32"/>
        <v>1E-3</v>
      </c>
      <c r="F85" s="16">
        <f t="shared" si="32"/>
        <v>1E-3</v>
      </c>
    </row>
    <row r="86" spans="1:6" s="69" customFormat="1" ht="31.5" x14ac:dyDescent="0.2">
      <c r="A86" s="63" t="s">
        <v>63</v>
      </c>
      <c r="B86" s="64" t="s">
        <v>64</v>
      </c>
      <c r="C86" s="65"/>
      <c r="D86" s="85">
        <f>D88+D89</f>
        <v>6389</v>
      </c>
      <c r="E86" s="86">
        <f t="shared" ref="E86:F86" si="33">E88+E89</f>
        <v>6389</v>
      </c>
      <c r="F86" s="87">
        <f t="shared" si="33"/>
        <v>6389</v>
      </c>
    </row>
    <row r="87" spans="1:6" x14ac:dyDescent="0.2">
      <c r="A87" s="70"/>
      <c r="B87" s="71" t="s">
        <v>10</v>
      </c>
      <c r="C87" s="72"/>
      <c r="D87" s="8"/>
      <c r="E87" s="9"/>
      <c r="F87" s="10"/>
    </row>
    <row r="88" spans="1:6" ht="31.5" x14ac:dyDescent="0.2">
      <c r="A88" s="73" t="s">
        <v>65</v>
      </c>
      <c r="B88" s="74" t="s">
        <v>66</v>
      </c>
      <c r="C88" s="75" t="s">
        <v>67</v>
      </c>
      <c r="D88" s="11">
        <v>2816</v>
      </c>
      <c r="E88" s="12">
        <f>D88</f>
        <v>2816</v>
      </c>
      <c r="F88" s="13">
        <f>E88</f>
        <v>2816</v>
      </c>
    </row>
    <row r="89" spans="1:6" ht="63" x14ac:dyDescent="0.2">
      <c r="A89" s="73" t="s">
        <v>68</v>
      </c>
      <c r="B89" s="74" t="s">
        <v>69</v>
      </c>
      <c r="C89" s="75" t="s">
        <v>67</v>
      </c>
      <c r="D89" s="11">
        <f>SUM(D90:D93)</f>
        <v>3573</v>
      </c>
      <c r="E89" s="12">
        <f t="shared" ref="E89:F89" si="34">SUM(E90:E93)</f>
        <v>3573</v>
      </c>
      <c r="F89" s="13">
        <f t="shared" si="34"/>
        <v>3573</v>
      </c>
    </row>
    <row r="90" spans="1:6" x14ac:dyDescent="0.2">
      <c r="A90" s="70"/>
      <c r="B90" s="79" t="s">
        <v>46</v>
      </c>
      <c r="C90" s="72" t="s">
        <v>67</v>
      </c>
      <c r="D90" s="8">
        <v>605</v>
      </c>
      <c r="E90" s="9">
        <f t="shared" ref="E90:F93" si="35">D90</f>
        <v>605</v>
      </c>
      <c r="F90" s="10">
        <f t="shared" si="35"/>
        <v>605</v>
      </c>
    </row>
    <row r="91" spans="1:6" x14ac:dyDescent="0.2">
      <c r="A91" s="70"/>
      <c r="B91" s="79" t="s">
        <v>47</v>
      </c>
      <c r="C91" s="72" t="s">
        <v>67</v>
      </c>
      <c r="D91" s="8">
        <v>314</v>
      </c>
      <c r="E91" s="9">
        <f t="shared" si="35"/>
        <v>314</v>
      </c>
      <c r="F91" s="10">
        <f t="shared" si="35"/>
        <v>314</v>
      </c>
    </row>
    <row r="92" spans="1:6" x14ac:dyDescent="0.2">
      <c r="A92" s="70"/>
      <c r="B92" s="79" t="s">
        <v>48</v>
      </c>
      <c r="C92" s="72" t="s">
        <v>67</v>
      </c>
      <c r="D92" s="8">
        <v>256</v>
      </c>
      <c r="E92" s="9">
        <f t="shared" si="35"/>
        <v>256</v>
      </c>
      <c r="F92" s="10">
        <f t="shared" si="35"/>
        <v>256</v>
      </c>
    </row>
    <row r="93" spans="1:6" ht="16.5" thickBot="1" x14ac:dyDescent="0.25">
      <c r="A93" s="82"/>
      <c r="B93" s="83" t="s">
        <v>49</v>
      </c>
      <c r="C93" s="84" t="s">
        <v>67</v>
      </c>
      <c r="D93" s="17">
        <v>2398</v>
      </c>
      <c r="E93" s="18">
        <f t="shared" si="35"/>
        <v>2398</v>
      </c>
      <c r="F93" s="19">
        <f t="shared" si="35"/>
        <v>2398</v>
      </c>
    </row>
    <row r="94" spans="1:6" ht="16.5" thickBot="1" x14ac:dyDescent="0.25">
      <c r="A94" s="91" t="s">
        <v>70</v>
      </c>
      <c r="B94" s="92" t="s">
        <v>71</v>
      </c>
      <c r="C94" s="93" t="s">
        <v>67</v>
      </c>
      <c r="D94" s="94">
        <f>D86</f>
        <v>6389</v>
      </c>
      <c r="E94" s="95">
        <f t="shared" ref="E94:F94" si="36">E86</f>
        <v>6389</v>
      </c>
      <c r="F94" s="96">
        <f t="shared" si="36"/>
        <v>6389</v>
      </c>
    </row>
    <row r="95" spans="1:6" ht="31.5" x14ac:dyDescent="0.2">
      <c r="A95" s="97" t="s">
        <v>72</v>
      </c>
      <c r="B95" s="98" t="s">
        <v>73</v>
      </c>
      <c r="C95" s="99" t="s">
        <v>74</v>
      </c>
      <c r="D95" s="100">
        <v>9092.6743467115757</v>
      </c>
      <c r="E95" s="101">
        <v>9648.0470727837546</v>
      </c>
      <c r="F95" s="102">
        <v>50839.933411181235</v>
      </c>
    </row>
    <row r="96" spans="1:6" ht="47.25" x14ac:dyDescent="0.2">
      <c r="A96" s="70" t="s">
        <v>75</v>
      </c>
      <c r="B96" s="71" t="s">
        <v>76</v>
      </c>
      <c r="C96" s="72"/>
      <c r="D96" s="103"/>
      <c r="E96" s="104"/>
      <c r="F96" s="105"/>
    </row>
    <row r="97" spans="1:6" x14ac:dyDescent="0.2">
      <c r="A97" s="70" t="s">
        <v>77</v>
      </c>
      <c r="B97" s="71" t="s">
        <v>78</v>
      </c>
      <c r="C97" s="72" t="s">
        <v>79</v>
      </c>
      <c r="D97" s="20">
        <v>14.4</v>
      </c>
      <c r="E97" s="21">
        <v>14.2</v>
      </c>
      <c r="F97" s="106">
        <v>13.797596241582456</v>
      </c>
    </row>
    <row r="98" spans="1:6" ht="47.25" x14ac:dyDescent="0.2">
      <c r="A98" s="70" t="s">
        <v>80</v>
      </c>
      <c r="B98" s="71" t="s">
        <v>81</v>
      </c>
      <c r="C98" s="72" t="s">
        <v>82</v>
      </c>
      <c r="D98" s="20">
        <v>29.535478399170923</v>
      </c>
      <c r="E98" s="21">
        <v>31.991426056338028</v>
      </c>
      <c r="F98" s="106">
        <v>86.692382226183639</v>
      </c>
    </row>
    <row r="99" spans="1:6" ht="31.5" x14ac:dyDescent="0.2">
      <c r="A99" s="70" t="s">
        <v>83</v>
      </c>
      <c r="B99" s="71" t="s">
        <v>84</v>
      </c>
      <c r="C99" s="72"/>
      <c r="D99" s="20" t="s">
        <v>85</v>
      </c>
      <c r="E99" s="21" t="s">
        <v>85</v>
      </c>
      <c r="F99" s="106" t="s">
        <v>85</v>
      </c>
    </row>
    <row r="100" spans="1:6" ht="31.5" x14ac:dyDescent="0.2">
      <c r="A100" s="70" t="s">
        <v>86</v>
      </c>
      <c r="B100" s="71" t="s">
        <v>87</v>
      </c>
      <c r="C100" s="72" t="s">
        <v>74</v>
      </c>
      <c r="D100" s="20">
        <v>405.06537987261055</v>
      </c>
      <c r="E100" s="21">
        <v>391.71490599999998</v>
      </c>
      <c r="F100" s="106">
        <v>6399.2450476061258</v>
      </c>
    </row>
    <row r="101" spans="1:6" ht="31.5" x14ac:dyDescent="0.2">
      <c r="A101" s="70" t="s">
        <v>88</v>
      </c>
      <c r="B101" s="71" t="s">
        <v>89</v>
      </c>
      <c r="C101" s="72" t="s">
        <v>74</v>
      </c>
      <c r="D101" s="20">
        <v>0</v>
      </c>
      <c r="E101" s="21">
        <v>123.61199999999999</v>
      </c>
      <c r="F101" s="106">
        <v>9402.9723148498178</v>
      </c>
    </row>
    <row r="102" spans="1:6" ht="31.5" x14ac:dyDescent="0.2">
      <c r="A102" s="70" t="s">
        <v>90</v>
      </c>
      <c r="B102" s="71" t="s">
        <v>91</v>
      </c>
      <c r="C102" s="72" t="s">
        <v>74</v>
      </c>
      <c r="D102" s="20">
        <v>513.62126032549304</v>
      </c>
      <c r="E102" s="21">
        <v>496.692768</v>
      </c>
      <c r="F102" s="106">
        <v>3697.4497026313616</v>
      </c>
    </row>
    <row r="103" spans="1:6" ht="31.5" x14ac:dyDescent="0.2">
      <c r="A103" s="70" t="s">
        <v>92</v>
      </c>
      <c r="B103" s="71" t="s">
        <v>93</v>
      </c>
      <c r="C103" s="72" t="s">
        <v>74</v>
      </c>
      <c r="D103" s="20">
        <v>642.02657540686664</v>
      </c>
      <c r="E103" s="21">
        <v>620.86595999999997</v>
      </c>
      <c r="F103" s="106">
        <v>4621.8121282892025</v>
      </c>
    </row>
    <row r="104" spans="1:6" ht="31.5" x14ac:dyDescent="0.2">
      <c r="A104" s="70" t="s">
        <v>94</v>
      </c>
      <c r="B104" s="71" t="s">
        <v>95</v>
      </c>
      <c r="C104" s="72" t="s">
        <v>96</v>
      </c>
      <c r="D104" s="20">
        <f>IFERROR(D103/D95*100,0)</f>
        <v>7.0609212529321441</v>
      </c>
      <c r="E104" s="21">
        <f t="shared" ref="E104:F104" si="37">IFERROR(E103/E95*100,0)</f>
        <v>6.4351464634890236</v>
      </c>
      <c r="F104" s="106">
        <f t="shared" si="37"/>
        <v>9.0909090909090899</v>
      </c>
    </row>
    <row r="105" spans="1:6" ht="48" thickBot="1" x14ac:dyDescent="0.25">
      <c r="A105" s="82" t="s">
        <v>97</v>
      </c>
      <c r="B105" s="107" t="s">
        <v>98</v>
      </c>
      <c r="C105" s="84"/>
      <c r="D105" s="108" t="s">
        <v>85</v>
      </c>
      <c r="E105" s="109" t="s">
        <v>85</v>
      </c>
      <c r="F105" s="110" t="s">
        <v>85</v>
      </c>
    </row>
    <row r="106" spans="1:6" s="81" customFormat="1" x14ac:dyDescent="0.2">
      <c r="A106" s="111" t="s">
        <v>99</v>
      </c>
      <c r="D106" s="53"/>
    </row>
    <row r="107" spans="1:6" x14ac:dyDescent="0.2">
      <c r="A107" s="81"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20" activePane="bottomRight" state="frozen"/>
      <selection activeCell="E11" sqref="E11"/>
      <selection pane="topRight" activeCell="E11" sqref="E11"/>
      <selection pane="bottomLeft" activeCell="E11" sqref="E11"/>
      <selection pane="bottomRight" activeCell="J1" sqref="J1:J1048576"/>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7" width="11" style="22" customWidth="1"/>
    <col min="8" max="9" width="12" style="22" customWidth="1"/>
    <col min="10" max="16384" width="9.140625" style="22"/>
  </cols>
  <sheetData>
    <row r="1" spans="1:9" ht="51" customHeight="1" x14ac:dyDescent="0.25">
      <c r="G1" s="23" t="s">
        <v>101</v>
      </c>
      <c r="H1" s="23"/>
      <c r="I1" s="23"/>
    </row>
    <row r="5" spans="1:9" ht="16.5" x14ac:dyDescent="0.25">
      <c r="A5" s="24" t="s">
        <v>102</v>
      </c>
      <c r="B5" s="24"/>
      <c r="C5" s="24"/>
      <c r="D5" s="24"/>
      <c r="E5" s="24"/>
      <c r="F5" s="24"/>
      <c r="G5" s="24"/>
      <c r="H5" s="24"/>
      <c r="I5" s="24"/>
    </row>
    <row r="6" spans="1:9" x14ac:dyDescent="0.25">
      <c r="C6" s="25" t="s">
        <v>176</v>
      </c>
    </row>
    <row r="8" spans="1:9" s="29" customFormat="1" ht="42" customHeight="1" x14ac:dyDescent="0.2">
      <c r="A8" s="26" t="s">
        <v>2</v>
      </c>
      <c r="B8" s="27" t="s">
        <v>3</v>
      </c>
      <c r="C8" s="27" t="s">
        <v>103</v>
      </c>
      <c r="D8" s="27" t="s">
        <v>104</v>
      </c>
      <c r="E8" s="27"/>
      <c r="F8" s="27" t="s">
        <v>105</v>
      </c>
      <c r="G8" s="27"/>
      <c r="H8" s="27" t="s">
        <v>106</v>
      </c>
      <c r="I8" s="28"/>
    </row>
    <row r="9" spans="1:9" s="32" customFormat="1" ht="30" x14ac:dyDescent="0.2">
      <c r="A9" s="26"/>
      <c r="B9" s="27"/>
      <c r="C9" s="27"/>
      <c r="D9" s="30" t="s">
        <v>107</v>
      </c>
      <c r="E9" s="30" t="s">
        <v>108</v>
      </c>
      <c r="F9" s="30" t="s">
        <v>107</v>
      </c>
      <c r="G9" s="30" t="s">
        <v>108</v>
      </c>
      <c r="H9" s="30" t="s">
        <v>107</v>
      </c>
      <c r="I9" s="31" t="s">
        <v>108</v>
      </c>
    </row>
    <row r="10" spans="1:9" s="32" customFormat="1" ht="30" hidden="1" outlineLevel="1" x14ac:dyDescent="0.2">
      <c r="A10" s="33" t="s">
        <v>8</v>
      </c>
      <c r="B10" s="34" t="s">
        <v>109</v>
      </c>
      <c r="C10" s="33"/>
      <c r="D10" s="35"/>
      <c r="E10" s="35"/>
      <c r="F10" s="35"/>
      <c r="G10" s="35"/>
      <c r="H10" s="35"/>
      <c r="I10" s="35"/>
    </row>
    <row r="11" spans="1:9" s="32" customFormat="1" ht="30" hidden="1" outlineLevel="1" x14ac:dyDescent="0.2">
      <c r="A11" s="36" t="s">
        <v>11</v>
      </c>
      <c r="B11" s="37" t="s">
        <v>110</v>
      </c>
      <c r="C11" s="36"/>
      <c r="D11" s="38"/>
      <c r="E11" s="38"/>
      <c r="F11" s="38"/>
      <c r="G11" s="38"/>
      <c r="H11" s="38"/>
      <c r="I11" s="38"/>
    </row>
    <row r="12" spans="1:9" s="32" customFormat="1" ht="150" hidden="1" outlineLevel="1" x14ac:dyDescent="0.2">
      <c r="A12" s="36"/>
      <c r="B12" s="37" t="s">
        <v>111</v>
      </c>
      <c r="C12" s="36" t="s">
        <v>112</v>
      </c>
      <c r="D12" s="38"/>
      <c r="E12" s="38"/>
      <c r="F12" s="38"/>
      <c r="G12" s="38"/>
      <c r="H12" s="38"/>
      <c r="I12" s="38"/>
    </row>
    <row r="13" spans="1:9" s="32" customFormat="1" ht="165" hidden="1" outlineLevel="1" x14ac:dyDescent="0.2">
      <c r="A13" s="36"/>
      <c r="B13" s="37" t="s">
        <v>113</v>
      </c>
      <c r="C13" s="36" t="s">
        <v>114</v>
      </c>
      <c r="D13" s="38"/>
      <c r="E13" s="38"/>
      <c r="F13" s="38"/>
      <c r="G13" s="38"/>
      <c r="H13" s="38"/>
      <c r="I13" s="38"/>
    </row>
    <row r="14" spans="1:9" s="32" customFormat="1" ht="30" hidden="1" outlineLevel="1" x14ac:dyDescent="0.2">
      <c r="A14" s="36" t="s">
        <v>44</v>
      </c>
      <c r="B14" s="37" t="s">
        <v>115</v>
      </c>
      <c r="C14" s="36"/>
      <c r="D14" s="38"/>
      <c r="E14" s="38"/>
      <c r="F14" s="38"/>
      <c r="G14" s="38"/>
      <c r="H14" s="38"/>
      <c r="I14" s="38"/>
    </row>
    <row r="15" spans="1:9" s="32" customFormat="1" ht="15" hidden="1" outlineLevel="1" x14ac:dyDescent="0.2">
      <c r="A15" s="36"/>
      <c r="B15" s="37" t="s">
        <v>116</v>
      </c>
      <c r="C15" s="36"/>
      <c r="D15" s="38"/>
      <c r="E15" s="38"/>
      <c r="F15" s="38"/>
      <c r="G15" s="38"/>
      <c r="H15" s="38"/>
      <c r="I15" s="38"/>
    </row>
    <row r="16" spans="1:9" s="32" customFormat="1" ht="30" hidden="1" outlineLevel="1" x14ac:dyDescent="0.2">
      <c r="A16" s="36"/>
      <c r="B16" s="37" t="s">
        <v>117</v>
      </c>
      <c r="C16" s="36" t="s">
        <v>112</v>
      </c>
      <c r="D16" s="38"/>
      <c r="E16" s="38"/>
      <c r="F16" s="38"/>
      <c r="G16" s="38"/>
      <c r="H16" s="38"/>
      <c r="I16" s="38"/>
    </row>
    <row r="17" spans="1:10" s="32" customFormat="1" ht="30" hidden="1" outlineLevel="1" x14ac:dyDescent="0.2">
      <c r="A17" s="36"/>
      <c r="B17" s="37" t="s">
        <v>118</v>
      </c>
      <c r="C17" s="36" t="s">
        <v>114</v>
      </c>
      <c r="D17" s="38"/>
      <c r="E17" s="38"/>
      <c r="F17" s="38"/>
      <c r="G17" s="38"/>
      <c r="H17" s="38"/>
      <c r="I17" s="38"/>
    </row>
    <row r="18" spans="1:10" s="32" customFormat="1" ht="15" hidden="1" outlineLevel="1" x14ac:dyDescent="0.2">
      <c r="A18" s="36"/>
      <c r="B18" s="37" t="s">
        <v>119</v>
      </c>
      <c r="C18" s="36" t="s">
        <v>114</v>
      </c>
      <c r="D18" s="38"/>
      <c r="E18" s="38"/>
      <c r="F18" s="38"/>
      <c r="G18" s="38"/>
      <c r="H18" s="38"/>
      <c r="I18" s="38"/>
    </row>
    <row r="19" spans="1:10" s="32" customFormat="1" ht="30" hidden="1" outlineLevel="1" x14ac:dyDescent="0.2">
      <c r="A19" s="33" t="s">
        <v>54</v>
      </c>
      <c r="B19" s="34" t="s">
        <v>120</v>
      </c>
      <c r="C19" s="33" t="s">
        <v>114</v>
      </c>
      <c r="D19" s="35"/>
      <c r="E19" s="35"/>
      <c r="F19" s="35"/>
      <c r="G19" s="35"/>
      <c r="H19" s="35"/>
      <c r="I19" s="35"/>
    </row>
    <row r="20" spans="1:10" s="32" customFormat="1" ht="15" collapsed="1" x14ac:dyDescent="0.2">
      <c r="A20" s="39" t="s">
        <v>63</v>
      </c>
      <c r="B20" s="40" t="s">
        <v>121</v>
      </c>
      <c r="C20" s="39"/>
      <c r="D20" s="41"/>
      <c r="E20" s="41"/>
      <c r="F20" s="41"/>
      <c r="G20" s="41"/>
      <c r="H20" s="41"/>
      <c r="I20" s="41"/>
    </row>
    <row r="21" spans="1:10" s="32" customFormat="1" ht="45" x14ac:dyDescent="0.2">
      <c r="A21" s="36" t="s">
        <v>65</v>
      </c>
      <c r="B21" s="37" t="s">
        <v>122</v>
      </c>
      <c r="C21" s="36" t="s">
        <v>114</v>
      </c>
      <c r="D21" s="38">
        <v>25.33</v>
      </c>
      <c r="E21" s="38">
        <v>28</v>
      </c>
      <c r="F21" s="38">
        <v>28</v>
      </c>
      <c r="G21" s="38">
        <v>29</v>
      </c>
      <c r="H21" s="42">
        <v>29</v>
      </c>
      <c r="I21" s="42">
        <v>266.52195680383755</v>
      </c>
    </row>
    <row r="22" spans="1:10" s="32" customFormat="1" ht="60" x14ac:dyDescent="0.2">
      <c r="A22" s="36" t="s">
        <v>68</v>
      </c>
      <c r="B22" s="37" t="s">
        <v>123</v>
      </c>
      <c r="C22" s="36" t="s">
        <v>114</v>
      </c>
      <c r="D22" s="38">
        <v>97.24</v>
      </c>
      <c r="E22" s="38">
        <v>85</v>
      </c>
      <c r="F22" s="38">
        <v>85</v>
      </c>
      <c r="G22" s="38">
        <v>270</v>
      </c>
      <c r="H22" s="42">
        <v>270</v>
      </c>
      <c r="I22" s="42">
        <v>1243.7537055730229</v>
      </c>
    </row>
    <row r="23" spans="1:10" s="32" customFormat="1" ht="15" x14ac:dyDescent="0.2">
      <c r="A23" s="36" t="s">
        <v>124</v>
      </c>
      <c r="B23" s="37" t="s">
        <v>125</v>
      </c>
      <c r="C23" s="36" t="s">
        <v>96</v>
      </c>
      <c r="D23" s="38"/>
      <c r="E23" s="38"/>
      <c r="F23" s="38"/>
      <c r="G23" s="38"/>
      <c r="H23" s="38"/>
      <c r="I23" s="38"/>
    </row>
    <row r="24" spans="1:10" s="32" customFormat="1" ht="15" x14ac:dyDescent="0.2">
      <c r="A24" s="36"/>
      <c r="B24" s="37" t="s">
        <v>46</v>
      </c>
      <c r="C24" s="36" t="s">
        <v>96</v>
      </c>
      <c r="D24" s="42">
        <v>18.86</v>
      </c>
      <c r="E24" s="42">
        <v>18.88</v>
      </c>
      <c r="F24" s="42">
        <v>18.88</v>
      </c>
      <c r="G24" s="42">
        <v>17.88</v>
      </c>
      <c r="H24" s="42">
        <v>17.88</v>
      </c>
      <c r="I24" s="42">
        <v>17.782590730113203</v>
      </c>
      <c r="J24" s="43"/>
    </row>
    <row r="25" spans="1:10" s="32" customFormat="1" ht="15" x14ac:dyDescent="0.2">
      <c r="A25" s="36"/>
      <c r="B25" s="37" t="s">
        <v>47</v>
      </c>
      <c r="C25" s="36" t="s">
        <v>96</v>
      </c>
      <c r="D25" s="42">
        <v>17.329999999999998</v>
      </c>
      <c r="E25" s="42">
        <v>17.350000000000001</v>
      </c>
      <c r="F25" s="42">
        <v>17.350000000000001</v>
      </c>
      <c r="G25" s="42">
        <v>16.43</v>
      </c>
      <c r="H25" s="42">
        <v>16.43</v>
      </c>
      <c r="I25" s="42">
        <v>16.344051769864254</v>
      </c>
      <c r="J25" s="43"/>
    </row>
    <row r="26" spans="1:10" s="32" customFormat="1" ht="15" x14ac:dyDescent="0.2">
      <c r="A26" s="36"/>
      <c r="B26" s="37" t="s">
        <v>48</v>
      </c>
      <c r="C26" s="36" t="s">
        <v>96</v>
      </c>
      <c r="D26" s="42">
        <v>11.81</v>
      </c>
      <c r="E26" s="42">
        <v>11.82</v>
      </c>
      <c r="F26" s="42">
        <v>11.82</v>
      </c>
      <c r="G26" s="42">
        <v>11.19</v>
      </c>
      <c r="H26" s="42">
        <v>11.19</v>
      </c>
      <c r="I26" s="42">
        <v>11.133448109288265</v>
      </c>
      <c r="J26" s="43"/>
    </row>
    <row r="27" spans="1:10" s="32" customFormat="1" ht="15" x14ac:dyDescent="0.2">
      <c r="A27" s="36"/>
      <c r="B27" s="37" t="s">
        <v>49</v>
      </c>
      <c r="C27" s="36" t="s">
        <v>96</v>
      </c>
      <c r="D27" s="42">
        <v>6.85</v>
      </c>
      <c r="E27" s="42">
        <v>6.85</v>
      </c>
      <c r="F27" s="42">
        <v>6.85</v>
      </c>
      <c r="G27" s="42">
        <v>6.49</v>
      </c>
      <c r="H27" s="42">
        <v>6.49</v>
      </c>
      <c r="I27" s="42">
        <v>6.4570250398144902</v>
      </c>
      <c r="J27" s="43"/>
    </row>
    <row r="28" spans="1:10" s="32" customFormat="1" ht="15" hidden="1" outlineLevel="1" x14ac:dyDescent="0.2">
      <c r="A28" s="33" t="s">
        <v>70</v>
      </c>
      <c r="B28" s="34" t="s">
        <v>126</v>
      </c>
      <c r="C28" s="33" t="s">
        <v>96</v>
      </c>
      <c r="D28" s="35"/>
      <c r="E28" s="35"/>
      <c r="F28" s="35"/>
      <c r="G28" s="35"/>
      <c r="H28" s="35"/>
      <c r="I28" s="35"/>
    </row>
    <row r="29" spans="1:10" s="32" customFormat="1" ht="30" hidden="1" outlineLevel="1" x14ac:dyDescent="0.2">
      <c r="A29" s="36" t="s">
        <v>127</v>
      </c>
      <c r="B29" s="37" t="s">
        <v>128</v>
      </c>
      <c r="C29" s="36" t="s">
        <v>129</v>
      </c>
      <c r="D29" s="38"/>
      <c r="E29" s="38"/>
      <c r="F29" s="38"/>
      <c r="G29" s="38"/>
      <c r="H29" s="38"/>
      <c r="I29" s="38"/>
    </row>
    <row r="30" spans="1:10" s="32" customFormat="1" ht="30" hidden="1" outlineLevel="1" x14ac:dyDescent="0.2">
      <c r="A30" s="36"/>
      <c r="B30" s="37" t="s">
        <v>130</v>
      </c>
      <c r="C30" s="36" t="s">
        <v>129</v>
      </c>
      <c r="D30" s="38"/>
      <c r="E30" s="38"/>
      <c r="F30" s="38"/>
      <c r="G30" s="38"/>
      <c r="H30" s="38"/>
      <c r="I30" s="38"/>
    </row>
    <row r="31" spans="1:10" s="32" customFormat="1" ht="30" hidden="1" outlineLevel="1" x14ac:dyDescent="0.2">
      <c r="A31" s="36" t="s">
        <v>131</v>
      </c>
      <c r="B31" s="37" t="s">
        <v>132</v>
      </c>
      <c r="C31" s="36" t="s">
        <v>112</v>
      </c>
      <c r="D31" s="38"/>
      <c r="E31" s="38"/>
      <c r="F31" s="38"/>
      <c r="G31" s="38"/>
      <c r="H31" s="38"/>
      <c r="I31" s="38"/>
    </row>
    <row r="32" spans="1:10" s="32" customFormat="1" ht="30" hidden="1" outlineLevel="1" x14ac:dyDescent="0.2">
      <c r="A32" s="36" t="s">
        <v>133</v>
      </c>
      <c r="B32" s="37" t="s">
        <v>134</v>
      </c>
      <c r="C32" s="36" t="s">
        <v>135</v>
      </c>
      <c r="D32" s="38"/>
      <c r="E32" s="38"/>
      <c r="F32" s="38"/>
      <c r="G32" s="38"/>
      <c r="H32" s="38"/>
      <c r="I32" s="38"/>
    </row>
    <row r="33" spans="1:9" s="32" customFormat="1" ht="15" hidden="1" outlineLevel="1" x14ac:dyDescent="0.2">
      <c r="A33" s="36" t="s">
        <v>136</v>
      </c>
      <c r="B33" s="37" t="s">
        <v>137</v>
      </c>
      <c r="C33" s="36" t="s">
        <v>135</v>
      </c>
      <c r="D33" s="38"/>
      <c r="E33" s="38"/>
      <c r="F33" s="38"/>
      <c r="G33" s="38"/>
      <c r="H33" s="38"/>
      <c r="I33" s="38"/>
    </row>
    <row r="34" spans="1:9" s="32" customFormat="1" ht="15" hidden="1" outlineLevel="1" x14ac:dyDescent="0.2">
      <c r="A34" s="36" t="s">
        <v>138</v>
      </c>
      <c r="B34" s="37" t="s">
        <v>139</v>
      </c>
      <c r="C34" s="36" t="s">
        <v>135</v>
      </c>
      <c r="D34" s="38"/>
      <c r="E34" s="38"/>
      <c r="F34" s="38"/>
      <c r="G34" s="38"/>
      <c r="H34" s="38"/>
      <c r="I34" s="38"/>
    </row>
    <row r="35" spans="1:9" s="32" customFormat="1" ht="18" hidden="1" outlineLevel="1" x14ac:dyDescent="0.2">
      <c r="A35" s="36"/>
      <c r="B35" s="37" t="s">
        <v>140</v>
      </c>
      <c r="C35" s="36" t="s">
        <v>135</v>
      </c>
      <c r="D35" s="38"/>
      <c r="E35" s="38"/>
      <c r="F35" s="38"/>
      <c r="G35" s="38"/>
      <c r="H35" s="38"/>
      <c r="I35" s="38"/>
    </row>
    <row r="36" spans="1:9" s="32" customFormat="1" ht="18" hidden="1" outlineLevel="1" x14ac:dyDescent="0.2">
      <c r="A36" s="36"/>
      <c r="B36" s="37" t="s">
        <v>141</v>
      </c>
      <c r="C36" s="36" t="s">
        <v>135</v>
      </c>
      <c r="D36" s="38"/>
      <c r="E36" s="38"/>
      <c r="F36" s="38"/>
      <c r="G36" s="38"/>
      <c r="H36" s="38"/>
      <c r="I36" s="38"/>
    </row>
    <row r="37" spans="1:9" s="32" customFormat="1" ht="18" hidden="1" outlineLevel="1" x14ac:dyDescent="0.2">
      <c r="A37" s="36"/>
      <c r="B37" s="37" t="s">
        <v>142</v>
      </c>
      <c r="C37" s="36" t="s">
        <v>135</v>
      </c>
      <c r="D37" s="38"/>
      <c r="E37" s="38"/>
      <c r="F37" s="38"/>
      <c r="G37" s="38"/>
      <c r="H37" s="38"/>
      <c r="I37" s="38"/>
    </row>
    <row r="38" spans="1:9" s="32" customFormat="1" ht="18" hidden="1" outlineLevel="1" x14ac:dyDescent="0.2">
      <c r="A38" s="36"/>
      <c r="B38" s="37" t="s">
        <v>143</v>
      </c>
      <c r="C38" s="36" t="s">
        <v>135</v>
      </c>
      <c r="D38" s="38"/>
      <c r="E38" s="38"/>
      <c r="F38" s="38"/>
      <c r="G38" s="38"/>
      <c r="H38" s="38"/>
      <c r="I38" s="38"/>
    </row>
    <row r="39" spans="1:9" s="32" customFormat="1" ht="15" hidden="1" outlineLevel="1" x14ac:dyDescent="0.2">
      <c r="A39" s="36" t="s">
        <v>144</v>
      </c>
      <c r="B39" s="37" t="s">
        <v>145</v>
      </c>
      <c r="C39" s="36" t="s">
        <v>135</v>
      </c>
      <c r="D39" s="38"/>
      <c r="E39" s="38"/>
      <c r="F39" s="38"/>
      <c r="G39" s="38"/>
      <c r="H39" s="38"/>
      <c r="I39" s="38"/>
    </row>
    <row r="40" spans="1:9" s="32" customFormat="1" ht="15" hidden="1" outlineLevel="1" x14ac:dyDescent="0.2">
      <c r="A40" s="36" t="s">
        <v>146</v>
      </c>
      <c r="B40" s="37" t="s">
        <v>147</v>
      </c>
      <c r="C40" s="36"/>
      <c r="D40" s="38"/>
      <c r="E40" s="38"/>
      <c r="F40" s="38"/>
      <c r="G40" s="38"/>
      <c r="H40" s="38"/>
      <c r="I40" s="38"/>
    </row>
    <row r="41" spans="1:9" s="32" customFormat="1" ht="30" hidden="1" outlineLevel="1" x14ac:dyDescent="0.2">
      <c r="A41" s="36" t="s">
        <v>148</v>
      </c>
      <c r="B41" s="37" t="s">
        <v>149</v>
      </c>
      <c r="C41" s="36" t="s">
        <v>150</v>
      </c>
      <c r="D41" s="38"/>
      <c r="E41" s="38"/>
      <c r="F41" s="38"/>
      <c r="G41" s="38"/>
      <c r="H41" s="38"/>
      <c r="I41" s="38"/>
    </row>
    <row r="42" spans="1:9" s="32" customFormat="1" ht="15" hidden="1" outlineLevel="1" x14ac:dyDescent="0.2">
      <c r="A42" s="36" t="s">
        <v>151</v>
      </c>
      <c r="B42" s="37" t="s">
        <v>152</v>
      </c>
      <c r="C42" s="36" t="s">
        <v>135</v>
      </c>
      <c r="D42" s="38"/>
      <c r="E42" s="38"/>
      <c r="F42" s="38"/>
      <c r="G42" s="38"/>
      <c r="H42" s="38"/>
      <c r="I42" s="38"/>
    </row>
    <row r="43" spans="1:9" s="32" customFormat="1" ht="30" hidden="1" outlineLevel="1" x14ac:dyDescent="0.2">
      <c r="A43" s="36" t="s">
        <v>153</v>
      </c>
      <c r="B43" s="37" t="s">
        <v>154</v>
      </c>
      <c r="C43" s="36" t="s">
        <v>155</v>
      </c>
      <c r="D43" s="38"/>
      <c r="E43" s="38"/>
      <c r="F43" s="38"/>
      <c r="G43" s="38"/>
      <c r="H43" s="38"/>
      <c r="I43" s="38"/>
    </row>
    <row r="44" spans="1:9" s="32" customFormat="1" ht="30" hidden="1" outlineLevel="1" x14ac:dyDescent="0.2">
      <c r="A44" s="36"/>
      <c r="B44" s="37" t="s">
        <v>156</v>
      </c>
      <c r="C44" s="36" t="s">
        <v>155</v>
      </c>
      <c r="D44" s="38"/>
      <c r="E44" s="38"/>
      <c r="F44" s="38"/>
      <c r="G44" s="38"/>
      <c r="H44" s="38"/>
      <c r="I44" s="38"/>
    </row>
    <row r="45" spans="1:9" s="32" customFormat="1" ht="30" hidden="1" outlineLevel="1" x14ac:dyDescent="0.2">
      <c r="A45" s="44"/>
      <c r="B45" s="45" t="s">
        <v>157</v>
      </c>
      <c r="C45" s="44" t="s">
        <v>155</v>
      </c>
      <c r="D45" s="46"/>
      <c r="E45" s="46"/>
      <c r="F45" s="46"/>
      <c r="G45" s="46"/>
      <c r="H45" s="46"/>
      <c r="I45" s="46"/>
    </row>
    <row r="46" spans="1:9" s="48" customFormat="1" ht="12.75" collapsed="1" x14ac:dyDescent="0.2">
      <c r="A46" s="47"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dcterms:created xsi:type="dcterms:W3CDTF">2015-04-20T07:50:42Z</dcterms:created>
  <dcterms:modified xsi:type="dcterms:W3CDTF">2015-04-20T07:51:33Z</dcterms:modified>
</cp:coreProperties>
</file>