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реализации\для сайта\_ТСО\по факту\"/>
    </mc:Choice>
  </mc:AlternateContent>
  <bookViews>
    <workbookView xWindow="120" yWindow="105" windowWidth="25155" windowHeight="6255" firstSheet="8" activeTab="11"/>
  </bookViews>
  <sheets>
    <sheet name="2013" sheetId="9" state="hidden" r:id="rId1"/>
    <sheet name="2014" sheetId="8" state="hidden" r:id="rId2"/>
    <sheet name="2015 " sheetId="7" state="hidden" r:id="rId3"/>
    <sheet name="2016" sheetId="10" state="hidden" r:id="rId4"/>
    <sheet name="2017" sheetId="11" state="hidden" r:id="rId5"/>
    <sheet name="2018" sheetId="12" state="hidden" r:id="rId6"/>
    <sheet name="2019" sheetId="13" state="hidden" r:id="rId7"/>
    <sheet name="2020" sheetId="14" state="hidden" r:id="rId8"/>
    <sheet name="2021" sheetId="15" r:id="rId9"/>
    <sheet name="2022" sheetId="16" r:id="rId10"/>
    <sheet name="2023" sheetId="17" r:id="rId11"/>
    <sheet name="2024" sheetId="18" r:id="rId12"/>
  </sheets>
  <calcPr calcId="162913"/>
</workbook>
</file>

<file path=xl/calcChain.xml><?xml version="1.0" encoding="utf-8"?>
<calcChain xmlns="http://schemas.openxmlformats.org/spreadsheetml/2006/main">
  <c r="N12" i="18" l="1"/>
  <c r="M12" i="18"/>
  <c r="L12" i="18"/>
  <c r="K12" i="18"/>
  <c r="J12" i="18"/>
  <c r="I12" i="18"/>
  <c r="H12" i="18"/>
  <c r="G12" i="18"/>
  <c r="F12" i="18"/>
  <c r="E12" i="18"/>
  <c r="D12" i="18"/>
  <c r="C12" i="18"/>
  <c r="AH11" i="15" l="1"/>
  <c r="AH9" i="15"/>
  <c r="AH8" i="15"/>
  <c r="AH7" i="15"/>
  <c r="AH6" i="15"/>
  <c r="N12" i="17"/>
  <c r="M12" i="17"/>
  <c r="L12" i="17"/>
  <c r="K12" i="17"/>
  <c r="J12" i="17"/>
  <c r="I12" i="17"/>
  <c r="H12" i="17"/>
  <c r="G12" i="17"/>
  <c r="F12" i="17"/>
  <c r="E12" i="17"/>
  <c r="D12" i="17"/>
  <c r="C12" i="17"/>
  <c r="W11" i="14" l="1"/>
  <c r="W9" i="14"/>
  <c r="W8" i="14"/>
  <c r="W7" i="14"/>
  <c r="W6" i="14"/>
  <c r="AS12" i="16"/>
  <c r="AO12" i="16"/>
  <c r="AK12" i="16"/>
  <c r="AG12" i="16"/>
  <c r="AC12" i="16"/>
  <c r="Y12" i="16"/>
  <c r="U12" i="16"/>
  <c r="Q12" i="16"/>
  <c r="M12" i="16"/>
  <c r="J12" i="16"/>
  <c r="G12" i="16"/>
  <c r="D12" i="16"/>
  <c r="AG12" i="15" l="1"/>
  <c r="AD12" i="15"/>
  <c r="AA12" i="15"/>
  <c r="X12" i="15"/>
  <c r="U12" i="15"/>
  <c r="R12" i="15"/>
  <c r="O12" i="15"/>
  <c r="L12" i="15"/>
  <c r="I12" i="15"/>
  <c r="G12" i="15"/>
  <c r="E12" i="15"/>
  <c r="C12" i="15"/>
  <c r="O11" i="13"/>
  <c r="O9" i="13"/>
  <c r="O8" i="13"/>
  <c r="O7" i="13"/>
  <c r="O6" i="13"/>
  <c r="Q7" i="13"/>
  <c r="Q8" i="13"/>
  <c r="Q9" i="13"/>
  <c r="Q11" i="13"/>
  <c r="Q6" i="13"/>
  <c r="V12" i="14"/>
  <c r="T12" i="14"/>
  <c r="R12" i="14"/>
  <c r="P12" i="14"/>
  <c r="N12" i="14"/>
  <c r="L12" i="14"/>
  <c r="J12" i="14"/>
  <c r="H12" i="14"/>
  <c r="F12" i="14"/>
  <c r="E12" i="14"/>
  <c r="D12" i="14"/>
  <c r="C12" i="14"/>
  <c r="N12" i="13"/>
  <c r="M12" i="13"/>
  <c r="L12" i="13"/>
  <c r="K12" i="13"/>
  <c r="J12" i="13"/>
  <c r="I12" i="13"/>
  <c r="H12" i="13"/>
  <c r="G12" i="13"/>
  <c r="F12" i="13"/>
  <c r="E12" i="13"/>
  <c r="D12" i="13"/>
  <c r="C12" i="13"/>
  <c r="N12" i="12"/>
  <c r="M12" i="12"/>
  <c r="L12" i="12"/>
  <c r="K12" i="12"/>
  <c r="J12" i="12"/>
  <c r="I12" i="12"/>
  <c r="H12" i="12"/>
  <c r="G12" i="12"/>
  <c r="F12" i="12"/>
  <c r="E12" i="12"/>
  <c r="D12" i="12"/>
  <c r="C12" i="12"/>
  <c r="J12" i="11"/>
  <c r="I12" i="11"/>
  <c r="G12" i="11"/>
  <c r="N12" i="11"/>
  <c r="M12" i="11"/>
  <c r="L12" i="11"/>
  <c r="K12" i="11"/>
  <c r="H12" i="11"/>
  <c r="F12" i="11"/>
  <c r="E12" i="11"/>
  <c r="D12" i="11"/>
  <c r="C12" i="11"/>
  <c r="N12" i="10"/>
  <c r="M12" i="10"/>
  <c r="L12" i="10"/>
  <c r="K12" i="10"/>
  <c r="J12" i="10"/>
  <c r="I12" i="10"/>
  <c r="H12" i="10"/>
  <c r="G12" i="10"/>
  <c r="F12" i="10"/>
  <c r="E12" i="10"/>
  <c r="D12" i="10"/>
  <c r="C12" i="10"/>
  <c r="N11" i="9"/>
  <c r="M11" i="9"/>
  <c r="L11" i="9"/>
  <c r="K11" i="9"/>
  <c r="J11" i="9"/>
  <c r="I11" i="9"/>
  <c r="H11" i="9"/>
  <c r="G11" i="9"/>
  <c r="F11" i="9"/>
  <c r="E11" i="9"/>
  <c r="D11" i="9"/>
  <c r="C11" i="9"/>
  <c r="N12" i="8"/>
  <c r="M12" i="8"/>
  <c r="L12" i="8"/>
  <c r="K12" i="8"/>
  <c r="J12" i="8"/>
  <c r="I12" i="8"/>
  <c r="H12" i="8"/>
  <c r="G12" i="8"/>
  <c r="F12" i="8"/>
  <c r="E12" i="8"/>
  <c r="D12" i="8"/>
  <c r="C12" i="8"/>
  <c r="E12" i="7"/>
  <c r="D12" i="7"/>
  <c r="F12" i="7"/>
  <c r="G12" i="7"/>
  <c r="H12" i="7"/>
  <c r="I12" i="7"/>
  <c r="J12" i="7"/>
  <c r="K12" i="7"/>
  <c r="L12" i="7"/>
  <c r="M12" i="7"/>
  <c r="N12" i="7"/>
  <c r="C12" i="7"/>
</calcChain>
</file>

<file path=xl/sharedStrings.xml><?xml version="1.0" encoding="utf-8"?>
<sst xmlns="http://schemas.openxmlformats.org/spreadsheetml/2006/main" count="287" uniqueCount="36">
  <si>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</si>
  <si>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</si>
  <si>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</si>
  <si>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</si>
  <si>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</si>
  <si>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</si>
  <si>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</si>
  <si>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</si>
  <si>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</si>
  <si>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</si>
  <si>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</si>
  <si>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</si>
  <si>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</si>
  <si>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</si>
  <si>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</si>
  <si>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</si>
  <si>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</si>
  <si>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</si>
  <si>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</si>
  <si>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</si>
  <si>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кВтч</t>
  </si>
  <si>
    <t>Население, кВтч</t>
  </si>
  <si>
    <t>ОАО "МРСК Урала" - "Свердловэнерго"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</si>
  <si>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</si>
  <si>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</si>
  <si>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</si>
  <si>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2016 год</t>
  </si>
  <si>
    <t>ПАО "МРСК Урала" - "Свердловэнерго"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</si>
  <si>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</si>
  <si>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</si>
  <si>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</si>
  <si>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2020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</si>
  <si>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</si>
  <si>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</si>
  <si>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</si>
  <si>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Свердловской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</si>
</sst>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F14" sqref="F1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14</v>
      </c>
      <c r="C5" s="3">
        <v>136910058</v>
      </c>
      <c r="D5" s="3">
        <v>122633563.00000001</v>
      </c>
      <c r="E5" s="3">
        <v>137879481.00000003</v>
      </c>
      <c r="F5" s="3">
        <v>124775166</v>
      </c>
      <c r="G5" s="3">
        <v>127175932</v>
      </c>
      <c r="H5" s="3">
        <v>124286212</v>
      </c>
      <c r="I5" s="3">
        <v>126726095.99999999</v>
      </c>
      <c r="J5" s="3">
        <v>122350882</v>
      </c>
      <c r="K5" s="3">
        <v>118499027</v>
      </c>
      <c r="L5" s="3">
        <v>126371909</v>
      </c>
      <c r="M5" s="3">
        <v>126857345</v>
      </c>
      <c r="N5" s="3">
        <v>138941542</v>
      </c>
    </row>
    <row r="6" spans="1:14" ht="22.5" customHeight="1" x14ac:dyDescent="0.25">
      <c r="A6" s="17"/>
      <c r="B6" s="5" t="s">
        <v>15</v>
      </c>
      <c r="C6" s="3">
        <v>9222864</v>
      </c>
      <c r="D6" s="3">
        <v>7630231</v>
      </c>
      <c r="E6" s="3">
        <v>8692266</v>
      </c>
      <c r="F6" s="3">
        <v>7957838</v>
      </c>
      <c r="G6" s="3">
        <v>6694456</v>
      </c>
      <c r="H6" s="3">
        <v>6175371</v>
      </c>
      <c r="I6" s="3">
        <v>6242427</v>
      </c>
      <c r="J6" s="3">
        <v>5919456</v>
      </c>
      <c r="K6" s="3">
        <v>6573142</v>
      </c>
      <c r="L6" s="3">
        <v>7367514</v>
      </c>
      <c r="M6" s="3">
        <v>7463989</v>
      </c>
      <c r="N6" s="3">
        <v>7728945</v>
      </c>
    </row>
    <row r="7" spans="1:14" ht="22.5" customHeight="1" x14ac:dyDescent="0.25">
      <c r="A7" s="17"/>
      <c r="B7" s="5" t="s">
        <v>16</v>
      </c>
      <c r="C7" s="3"/>
      <c r="D7" s="3"/>
      <c r="E7" s="3"/>
      <c r="F7" s="3"/>
      <c r="G7" s="3"/>
      <c r="H7" s="3"/>
      <c r="I7" s="3">
        <v>6</v>
      </c>
      <c r="J7" s="3">
        <v>6</v>
      </c>
      <c r="K7" s="3">
        <v>5</v>
      </c>
      <c r="L7" s="3">
        <v>6</v>
      </c>
      <c r="M7" s="3">
        <v>6</v>
      </c>
      <c r="N7" s="3">
        <v>6</v>
      </c>
    </row>
    <row r="8" spans="1:14" ht="22.5" customHeight="1" x14ac:dyDescent="0.25">
      <c r="A8" s="17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7"/>
      <c r="B9" s="18" t="s">
        <v>21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1:14" ht="22.5" customHeight="1" x14ac:dyDescent="0.25">
      <c r="A10" s="17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1" t="s">
        <v>18</v>
      </c>
      <c r="B11" s="22"/>
      <c r="C11" s="9">
        <f t="shared" ref="C11:N11" si="0">SUM(C5:C8,C10)</f>
        <v>146132922</v>
      </c>
      <c r="D11" s="9">
        <f t="shared" si="0"/>
        <v>130263794.00000001</v>
      </c>
      <c r="E11" s="9">
        <f t="shared" si="0"/>
        <v>146571747.00000003</v>
      </c>
      <c r="F11" s="9">
        <f t="shared" si="0"/>
        <v>132733004</v>
      </c>
      <c r="G11" s="9">
        <f t="shared" si="0"/>
        <v>133870388</v>
      </c>
      <c r="H11" s="9">
        <f t="shared" si="0"/>
        <v>130461583</v>
      </c>
      <c r="I11" s="9">
        <f t="shared" si="0"/>
        <v>132968528.99999999</v>
      </c>
      <c r="J11" s="9">
        <f t="shared" si="0"/>
        <v>128270344</v>
      </c>
      <c r="K11" s="9">
        <f t="shared" si="0"/>
        <v>125072174</v>
      </c>
      <c r="L11" s="9">
        <f t="shared" si="0"/>
        <v>133739429</v>
      </c>
      <c r="M11" s="9">
        <f t="shared" si="0"/>
        <v>134321340</v>
      </c>
      <c r="N11" s="9">
        <f t="shared" si="0"/>
        <v>146670493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2"/>
  <sheetViews>
    <sheetView zoomScale="70" zoomScaleNormal="70" workbookViewId="0">
      <selection activeCell="D21" sqref="D2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0" style="1" customWidth="1"/>
    <col min="5" max="6" width="20" style="1" hidden="1" customWidth="1"/>
    <col min="7" max="7" width="20" style="1" customWidth="1"/>
    <col min="8" max="9" width="20" style="1" hidden="1" customWidth="1"/>
    <col min="10" max="10" width="20" style="1" customWidth="1"/>
    <col min="11" max="12" width="20" style="1" hidden="1" customWidth="1"/>
    <col min="13" max="13" width="20" style="1" customWidth="1"/>
    <col min="14" max="16" width="20" style="1" hidden="1" customWidth="1"/>
    <col min="17" max="17" width="20" style="1" customWidth="1"/>
    <col min="18" max="20" width="20" style="1" hidden="1" customWidth="1"/>
    <col min="21" max="21" width="20" style="1" customWidth="1"/>
    <col min="22" max="24" width="20" style="1" hidden="1" customWidth="1"/>
    <col min="25" max="25" width="20" style="1" customWidth="1"/>
    <col min="26" max="28" width="20" style="1" hidden="1" customWidth="1"/>
    <col min="29" max="29" width="20" style="1" customWidth="1"/>
    <col min="30" max="32" width="20" style="1" hidden="1" customWidth="1"/>
    <col min="33" max="33" width="20" style="1" customWidth="1"/>
    <col min="34" max="36" width="20" style="1" hidden="1" customWidth="1"/>
    <col min="37" max="37" width="20" style="1" customWidth="1"/>
    <col min="38" max="40" width="20" style="1" hidden="1" customWidth="1"/>
    <col min="41" max="41" width="20" style="1" customWidth="1"/>
    <col min="42" max="44" width="20" style="1" hidden="1" customWidth="1"/>
    <col min="45" max="45" width="20" style="1" customWidth="1"/>
    <col min="46" max="46" width="9.140625" style="12"/>
    <col min="47" max="16384" width="9.140625" style="1"/>
  </cols>
  <sheetData>
    <row r="2" spans="1:46" ht="42.75" customHeight="1" x14ac:dyDescent="0.2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  <c r="AT3" s="13"/>
    </row>
    <row r="4" spans="1:46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20"/>
    </row>
    <row r="5" spans="1:46" ht="22.5" customHeight="1" x14ac:dyDescent="0.25">
      <c r="A5" s="17"/>
      <c r="B5" s="5" t="s">
        <v>19</v>
      </c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6" ht="22.5" customHeight="1" x14ac:dyDescent="0.25">
      <c r="A6" s="17"/>
      <c r="B6" s="5" t="s">
        <v>14</v>
      </c>
      <c r="C6" s="5">
        <v>0.96355006451195435</v>
      </c>
      <c r="D6" s="10">
        <v>156327562</v>
      </c>
      <c r="E6" s="10"/>
      <c r="F6" s="10">
        <v>0.93041724747431764</v>
      </c>
      <c r="G6" s="10">
        <v>131920792</v>
      </c>
      <c r="H6" s="10"/>
      <c r="I6" s="10">
        <v>1.0772125291496979</v>
      </c>
      <c r="J6" s="10">
        <v>157413776</v>
      </c>
      <c r="K6" s="10"/>
      <c r="L6" s="10">
        <v>0.91436139038957287</v>
      </c>
      <c r="M6" s="10">
        <v>145741551</v>
      </c>
      <c r="N6" s="10"/>
      <c r="O6" s="10"/>
      <c r="P6" s="10">
        <v>1.0184798713116752</v>
      </c>
      <c r="Q6" s="10">
        <v>145851050</v>
      </c>
      <c r="R6" s="10"/>
      <c r="S6" s="10"/>
      <c r="T6" s="10">
        <v>0.94513377592601822</v>
      </c>
      <c r="U6" s="10">
        <v>131670899</v>
      </c>
      <c r="V6" s="10"/>
      <c r="W6" s="10"/>
      <c r="X6" s="10">
        <v>1.0467537727129084</v>
      </c>
      <c r="Y6" s="10">
        <v>139350209</v>
      </c>
      <c r="Z6" s="10"/>
      <c r="AA6" s="10"/>
      <c r="AB6" s="10">
        <v>0.9600871498369814</v>
      </c>
      <c r="AC6" s="10">
        <v>143375522</v>
      </c>
      <c r="AD6" s="10"/>
      <c r="AE6" s="10"/>
      <c r="AF6" s="10">
        <v>1.0013131551499508</v>
      </c>
      <c r="AG6" s="10">
        <v>139996399</v>
      </c>
      <c r="AH6" s="10"/>
      <c r="AI6" s="10"/>
      <c r="AJ6" s="10">
        <v>1.0842339403748222</v>
      </c>
      <c r="AK6" s="10">
        <v>150828046</v>
      </c>
      <c r="AL6" s="10"/>
      <c r="AM6" s="10"/>
      <c r="AN6" s="10">
        <v>1.0202762003387076</v>
      </c>
      <c r="AO6" s="10">
        <v>155772307</v>
      </c>
      <c r="AP6" s="10"/>
      <c r="AQ6" s="10"/>
      <c r="AR6" s="10">
        <v>1.0516284128905293</v>
      </c>
      <c r="AS6" s="10">
        <v>163272526</v>
      </c>
    </row>
    <row r="7" spans="1:46" ht="22.5" customHeight="1" x14ac:dyDescent="0.25">
      <c r="A7" s="17"/>
      <c r="B7" s="5" t="s">
        <v>15</v>
      </c>
      <c r="C7" s="5">
        <v>0.9982917043690317</v>
      </c>
      <c r="D7" s="10">
        <v>9454813</v>
      </c>
      <c r="E7" s="10"/>
      <c r="F7" s="10">
        <v>0.93215750376430395</v>
      </c>
      <c r="G7" s="10">
        <v>7603594</v>
      </c>
      <c r="H7" s="10"/>
      <c r="I7" s="10">
        <v>1.0415159407297832</v>
      </c>
      <c r="J7" s="10">
        <v>8684479</v>
      </c>
      <c r="K7" s="10"/>
      <c r="L7" s="10">
        <v>0.97627472253509273</v>
      </c>
      <c r="M7" s="10">
        <v>7609893</v>
      </c>
      <c r="N7" s="10"/>
      <c r="O7" s="10"/>
      <c r="P7" s="10">
        <v>0.9872684973963548</v>
      </c>
      <c r="Q7" s="10">
        <v>7691471</v>
      </c>
      <c r="R7" s="10"/>
      <c r="S7" s="10"/>
      <c r="T7" s="10">
        <v>0.90703870761981009</v>
      </c>
      <c r="U7" s="10">
        <v>7273370</v>
      </c>
      <c r="V7" s="10"/>
      <c r="W7" s="10"/>
      <c r="X7" s="10">
        <v>1.1269480609877456</v>
      </c>
      <c r="Y7" s="10">
        <v>7642156</v>
      </c>
      <c r="Z7" s="10"/>
      <c r="AA7" s="10"/>
      <c r="AB7" s="10">
        <v>0.97723836015026277</v>
      </c>
      <c r="AC7" s="10">
        <v>7571636</v>
      </c>
      <c r="AD7" s="10"/>
      <c r="AE7" s="10"/>
      <c r="AF7" s="10">
        <v>0.9737354282091496</v>
      </c>
      <c r="AG7" s="10">
        <v>8136549</v>
      </c>
      <c r="AH7" s="10"/>
      <c r="AI7" s="10"/>
      <c r="AJ7" s="10">
        <v>1.0895939561836698</v>
      </c>
      <c r="AK7" s="10">
        <v>8228401</v>
      </c>
      <c r="AL7" s="10"/>
      <c r="AM7" s="10"/>
      <c r="AN7" s="10">
        <v>0.98636857455363258</v>
      </c>
      <c r="AO7" s="10">
        <v>8510356</v>
      </c>
      <c r="AP7" s="10"/>
      <c r="AQ7" s="10"/>
      <c r="AR7" s="10">
        <v>1.126422843497862</v>
      </c>
      <c r="AS7" s="10">
        <v>9745602</v>
      </c>
    </row>
    <row r="8" spans="1:46" ht="22.5" customHeight="1" x14ac:dyDescent="0.25">
      <c r="A8" s="17"/>
      <c r="B8" s="5" t="s">
        <v>16</v>
      </c>
      <c r="C8" s="5">
        <v>1.0872945740267239</v>
      </c>
      <c r="D8" s="10">
        <v>1052262</v>
      </c>
      <c r="E8" s="10"/>
      <c r="F8" s="10">
        <v>0.83767264010539033</v>
      </c>
      <c r="G8" s="10">
        <v>919463</v>
      </c>
      <c r="H8" s="10"/>
      <c r="I8" s="10">
        <v>0.89296415968336529</v>
      </c>
      <c r="J8" s="10">
        <v>1057196</v>
      </c>
      <c r="K8" s="10"/>
      <c r="L8" s="10">
        <v>0.68232471116149263</v>
      </c>
      <c r="M8" s="10">
        <v>691667</v>
      </c>
      <c r="N8" s="10"/>
      <c r="O8" s="10"/>
      <c r="P8" s="10">
        <v>0.689116534951</v>
      </c>
      <c r="Q8" s="10">
        <v>498335</v>
      </c>
      <c r="R8" s="10"/>
      <c r="S8" s="10"/>
      <c r="T8" s="10">
        <v>0.72731329992346183</v>
      </c>
      <c r="U8" s="10">
        <v>350616</v>
      </c>
      <c r="V8" s="10"/>
      <c r="W8" s="10"/>
      <c r="X8" s="10">
        <v>1.1298652887775056</v>
      </c>
      <c r="Y8" s="10">
        <v>317309</v>
      </c>
      <c r="Z8" s="10"/>
      <c r="AA8" s="10"/>
      <c r="AB8" s="10">
        <v>0.94176674212508504</v>
      </c>
      <c r="AC8" s="10">
        <v>375874</v>
      </c>
      <c r="AD8" s="10"/>
      <c r="AE8" s="10"/>
      <c r="AF8" s="10">
        <v>1.3937265892371122</v>
      </c>
      <c r="AG8" s="10">
        <v>502878</v>
      </c>
      <c r="AH8" s="10"/>
      <c r="AI8" s="10"/>
      <c r="AJ8" s="10">
        <v>1.3266756638656763</v>
      </c>
      <c r="AK8" s="10">
        <v>664421</v>
      </c>
      <c r="AL8" s="10"/>
      <c r="AM8" s="10"/>
      <c r="AN8" s="10">
        <v>1.3159567677226978</v>
      </c>
      <c r="AO8" s="10">
        <v>932481</v>
      </c>
      <c r="AP8" s="10"/>
      <c r="AQ8" s="10"/>
      <c r="AR8" s="10">
        <v>1.1473671270470425</v>
      </c>
      <c r="AS8" s="10">
        <v>1092743</v>
      </c>
    </row>
    <row r="9" spans="1:46" ht="22.5" customHeight="1" x14ac:dyDescent="0.25">
      <c r="A9" s="17"/>
      <c r="B9" s="5" t="s">
        <v>17</v>
      </c>
      <c r="C9" s="5">
        <v>1.4163954925894875</v>
      </c>
      <c r="D9" s="10">
        <v>71103</v>
      </c>
      <c r="E9" s="10"/>
      <c r="F9" s="10">
        <v>0.85608371122436699</v>
      </c>
      <c r="G9" s="10">
        <v>59684</v>
      </c>
      <c r="H9" s="10"/>
      <c r="I9" s="10">
        <v>0.71624614735559178</v>
      </c>
      <c r="J9" s="10">
        <v>54782</v>
      </c>
      <c r="K9" s="10"/>
      <c r="L9" s="10">
        <v>0.68647534277954125</v>
      </c>
      <c r="M9" s="10">
        <v>49205</v>
      </c>
      <c r="N9" s="10"/>
      <c r="O9" s="10"/>
      <c r="P9" s="10">
        <v>0.69661073505577276</v>
      </c>
      <c r="Q9" s="10">
        <v>25612</v>
      </c>
      <c r="R9" s="10"/>
      <c r="S9" s="10"/>
      <c r="T9" s="10">
        <v>0.95141478769630816</v>
      </c>
      <c r="U9" s="10">
        <v>30297</v>
      </c>
      <c r="V9" s="10"/>
      <c r="W9" s="10"/>
      <c r="X9" s="10">
        <v>0.9023627144244255</v>
      </c>
      <c r="Y9" s="10">
        <v>25107</v>
      </c>
      <c r="Z9" s="10"/>
      <c r="AA9" s="10"/>
      <c r="AB9" s="10">
        <v>1.0446755938147616</v>
      </c>
      <c r="AC9" s="10">
        <v>23778</v>
      </c>
      <c r="AD9" s="10"/>
      <c r="AE9" s="10"/>
      <c r="AF9" s="10">
        <v>1.3136993095029184</v>
      </c>
      <c r="AG9" s="10">
        <v>30796</v>
      </c>
      <c r="AH9" s="10"/>
      <c r="AI9" s="10"/>
      <c r="AJ9" s="10">
        <v>1.3258508537576954</v>
      </c>
      <c r="AK9" s="10">
        <v>38603</v>
      </c>
      <c r="AL9" s="10"/>
      <c r="AM9" s="10"/>
      <c r="AN9" s="10">
        <v>1.2529732571128196</v>
      </c>
      <c r="AO9" s="10">
        <v>55104</v>
      </c>
      <c r="AP9" s="10"/>
      <c r="AQ9" s="10"/>
      <c r="AR9" s="10">
        <v>1.1147761637561837</v>
      </c>
      <c r="AS9" s="10">
        <v>65321</v>
      </c>
    </row>
    <row r="10" spans="1:46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</row>
    <row r="11" spans="1:46" ht="22.5" customHeight="1" x14ac:dyDescent="0.25">
      <c r="A11" s="17"/>
      <c r="B11" s="4"/>
      <c r="C11" s="4">
        <v>1.1990255580989984</v>
      </c>
      <c r="D11" s="3">
        <v>48599</v>
      </c>
      <c r="E11" s="3"/>
      <c r="F11" s="3">
        <v>0.90144323396504011</v>
      </c>
      <c r="G11" s="3">
        <v>49264</v>
      </c>
      <c r="H11" s="3"/>
      <c r="I11" s="3">
        <v>1.110400839372802</v>
      </c>
      <c r="J11" s="3">
        <v>45472</v>
      </c>
      <c r="K11" s="3"/>
      <c r="L11" s="3">
        <v>0.69087823059021158</v>
      </c>
      <c r="M11" s="3">
        <v>50875</v>
      </c>
      <c r="N11" s="3"/>
      <c r="O11" s="3"/>
      <c r="P11" s="3">
        <v>0.85963579261960843</v>
      </c>
      <c r="Q11" s="3">
        <v>39222</v>
      </c>
      <c r="R11" s="3"/>
      <c r="S11" s="3"/>
      <c r="T11" s="3">
        <v>1.0217436139182698</v>
      </c>
      <c r="U11" s="3">
        <v>44881</v>
      </c>
      <c r="V11" s="3"/>
      <c r="W11" s="3"/>
      <c r="X11" s="3">
        <v>0.75922027740130915</v>
      </c>
      <c r="Y11" s="3">
        <v>37962</v>
      </c>
      <c r="Z11" s="3"/>
      <c r="AA11" s="3"/>
      <c r="AB11" s="3">
        <v>1.0620608454555813</v>
      </c>
      <c r="AC11" s="3">
        <v>38965</v>
      </c>
      <c r="AD11" s="3"/>
      <c r="AE11" s="3"/>
      <c r="AF11" s="3">
        <v>1.3568644279941351</v>
      </c>
      <c r="AG11" s="3">
        <v>42078</v>
      </c>
      <c r="AH11" s="3"/>
      <c r="AI11" s="3"/>
      <c r="AJ11" s="3">
        <v>0.9656053977122977</v>
      </c>
      <c r="AK11" s="3">
        <v>50247</v>
      </c>
      <c r="AL11" s="3"/>
      <c r="AM11" s="3"/>
      <c r="AN11" s="3">
        <v>1.2614024074023529</v>
      </c>
      <c r="AO11" s="3">
        <v>56146</v>
      </c>
      <c r="AP11" s="3"/>
      <c r="AQ11" s="3"/>
      <c r="AR11" s="3">
        <v>1.0039382005452893</v>
      </c>
      <c r="AS11" s="3">
        <v>61994</v>
      </c>
    </row>
    <row r="12" spans="1:46" ht="22.5" customHeight="1" x14ac:dyDescent="0.25">
      <c r="A12" s="21" t="s">
        <v>18</v>
      </c>
      <c r="B12" s="22"/>
      <c r="C12" s="14"/>
      <c r="D12" s="9">
        <f t="shared" ref="D12:AS12" si="0">SUM(D5:D9,D11)</f>
        <v>166954339</v>
      </c>
      <c r="E12" s="9"/>
      <c r="F12" s="9"/>
      <c r="G12" s="9">
        <f t="shared" si="0"/>
        <v>140552797</v>
      </c>
      <c r="H12" s="9"/>
      <c r="I12" s="9"/>
      <c r="J12" s="9">
        <f>SUM(J5:J9,J11)</f>
        <v>167255705</v>
      </c>
      <c r="K12" s="9"/>
      <c r="L12" s="9"/>
      <c r="M12" s="9">
        <f>SUM(M5:M9,M11)</f>
        <v>154143191</v>
      </c>
      <c r="N12" s="9"/>
      <c r="O12" s="9"/>
      <c r="P12" s="9"/>
      <c r="Q12" s="9">
        <f t="shared" si="0"/>
        <v>154105690</v>
      </c>
      <c r="R12" s="9"/>
      <c r="S12" s="9"/>
      <c r="T12" s="9"/>
      <c r="U12" s="9">
        <f>SUM(U5:U9,U11)</f>
        <v>139370063</v>
      </c>
      <c r="V12" s="9"/>
      <c r="W12" s="9"/>
      <c r="X12" s="9"/>
      <c r="Y12" s="9">
        <f t="shared" si="0"/>
        <v>147372743</v>
      </c>
      <c r="Z12" s="9"/>
      <c r="AA12" s="9"/>
      <c r="AB12" s="9"/>
      <c r="AC12" s="9">
        <f t="shared" si="0"/>
        <v>151385775</v>
      </c>
      <c r="AD12" s="9"/>
      <c r="AE12" s="9"/>
      <c r="AF12" s="9"/>
      <c r="AG12" s="9">
        <f t="shared" si="0"/>
        <v>148708700</v>
      </c>
      <c r="AH12" s="9"/>
      <c r="AI12" s="9"/>
      <c r="AJ12" s="9"/>
      <c r="AK12" s="9">
        <f t="shared" si="0"/>
        <v>159809718</v>
      </c>
      <c r="AL12" s="9"/>
      <c r="AM12" s="9"/>
      <c r="AN12" s="9"/>
      <c r="AO12" s="9">
        <f t="shared" si="0"/>
        <v>165326394</v>
      </c>
      <c r="AP12" s="9"/>
      <c r="AQ12" s="9"/>
      <c r="AR12" s="9"/>
      <c r="AS12" s="9">
        <f t="shared" si="0"/>
        <v>174238186</v>
      </c>
    </row>
  </sheetData>
  <mergeCells count="5">
    <mergeCell ref="A2:AS2"/>
    <mergeCell ref="A4:A11"/>
    <mergeCell ref="B4:AS4"/>
    <mergeCell ref="B10:AS10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A4" zoomScale="70" zoomScaleNormal="70" workbookViewId="0">
      <selection activeCell="N12" sqref="N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" style="1" customWidth="1"/>
    <col min="15" max="16384" width="9.140625" style="1"/>
  </cols>
  <sheetData>
    <row r="2" spans="1:14" ht="42.75" customHeight="1" x14ac:dyDescent="0.25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10">
        <v>159790606</v>
      </c>
      <c r="D6" s="10">
        <v>142931194</v>
      </c>
      <c r="E6" s="10">
        <v>155817224</v>
      </c>
      <c r="F6" s="10">
        <v>141043144</v>
      </c>
      <c r="G6" s="10">
        <v>139428910</v>
      </c>
      <c r="H6" s="10">
        <v>130297011</v>
      </c>
      <c r="I6" s="10">
        <v>133259436</v>
      </c>
      <c r="J6" s="10">
        <v>131921120</v>
      </c>
      <c r="K6" s="10">
        <v>128980093</v>
      </c>
      <c r="L6" s="10">
        <v>142688449</v>
      </c>
      <c r="M6" s="10">
        <v>145802524</v>
      </c>
      <c r="N6" s="10">
        <v>153322263</v>
      </c>
    </row>
    <row r="7" spans="1:14" ht="22.5" customHeight="1" x14ac:dyDescent="0.25">
      <c r="A7" s="17"/>
      <c r="B7" s="5" t="s">
        <v>15</v>
      </c>
      <c r="C7" s="10">
        <v>9536131</v>
      </c>
      <c r="D7" s="10">
        <v>8343269</v>
      </c>
      <c r="E7" s="10">
        <v>8545695</v>
      </c>
      <c r="F7" s="10">
        <v>7969659</v>
      </c>
      <c r="G7" s="10">
        <v>7888021</v>
      </c>
      <c r="H7" s="10">
        <v>7611539</v>
      </c>
      <c r="I7" s="10">
        <v>7437431</v>
      </c>
      <c r="J7" s="10">
        <v>7951345</v>
      </c>
      <c r="K7" s="10">
        <v>7781935</v>
      </c>
      <c r="L7" s="10">
        <v>8610866</v>
      </c>
      <c r="M7" s="10">
        <v>7791385</v>
      </c>
      <c r="N7" s="10">
        <v>9081773</v>
      </c>
    </row>
    <row r="8" spans="1:14" ht="22.5" customHeight="1" x14ac:dyDescent="0.25">
      <c r="A8" s="17"/>
      <c r="B8" s="5" t="s">
        <v>16</v>
      </c>
      <c r="C8" s="10">
        <v>1079187</v>
      </c>
      <c r="D8" s="10">
        <v>860113</v>
      </c>
      <c r="E8" s="10">
        <v>838948</v>
      </c>
      <c r="F8" s="10">
        <v>627676</v>
      </c>
      <c r="G8" s="10">
        <v>419318</v>
      </c>
      <c r="H8" s="10">
        <v>329561</v>
      </c>
      <c r="I8" s="10">
        <v>338575</v>
      </c>
      <c r="J8" s="10">
        <v>355296</v>
      </c>
      <c r="K8" s="10">
        <v>301081</v>
      </c>
      <c r="L8" s="10">
        <v>729251</v>
      </c>
      <c r="M8" s="10">
        <v>886595</v>
      </c>
      <c r="N8" s="10">
        <v>1139678</v>
      </c>
    </row>
    <row r="9" spans="1:14" ht="22.5" customHeight="1" x14ac:dyDescent="0.25">
      <c r="A9" s="17"/>
      <c r="B9" s="5" t="s">
        <v>17</v>
      </c>
      <c r="C9" s="10">
        <v>58233</v>
      </c>
      <c r="D9" s="10">
        <v>57298</v>
      </c>
      <c r="E9" s="10">
        <v>47658</v>
      </c>
      <c r="F9" s="10">
        <v>41799</v>
      </c>
      <c r="G9" s="10">
        <v>32056</v>
      </c>
      <c r="H9" s="10">
        <v>24083</v>
      </c>
      <c r="I9" s="10">
        <v>19355</v>
      </c>
      <c r="J9" s="10">
        <v>28301</v>
      </c>
      <c r="K9" s="10">
        <v>30674</v>
      </c>
      <c r="L9" s="10">
        <v>41171</v>
      </c>
      <c r="M9" s="10">
        <v>54072</v>
      </c>
      <c r="N9" s="10">
        <v>65266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60551</v>
      </c>
      <c r="D11" s="3">
        <v>52877</v>
      </c>
      <c r="E11" s="3">
        <v>58017</v>
      </c>
      <c r="F11" s="3">
        <v>52504</v>
      </c>
      <c r="G11" s="3">
        <v>36573</v>
      </c>
      <c r="H11" s="3">
        <v>36283</v>
      </c>
      <c r="I11" s="3">
        <v>32028</v>
      </c>
      <c r="J11" s="3">
        <v>34627</v>
      </c>
      <c r="K11" s="3">
        <v>43478</v>
      </c>
      <c r="L11" s="3">
        <v>46940</v>
      </c>
      <c r="M11" s="3">
        <v>55422</v>
      </c>
      <c r="N11" s="3">
        <v>68165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170524708</v>
      </c>
      <c r="D12" s="9">
        <f t="shared" si="0"/>
        <v>152244751</v>
      </c>
      <c r="E12" s="9">
        <f>SUM(E5:E9,E11)</f>
        <v>165307542</v>
      </c>
      <c r="F12" s="9">
        <f>SUM(F5:F9,F11)</f>
        <v>149734782</v>
      </c>
      <c r="G12" s="9">
        <f t="shared" si="0"/>
        <v>147804878</v>
      </c>
      <c r="H12" s="9">
        <f>SUM(H5:H9,H11)</f>
        <v>138298477</v>
      </c>
      <c r="I12" s="9">
        <f t="shared" si="0"/>
        <v>141086825</v>
      </c>
      <c r="J12" s="9">
        <f t="shared" si="0"/>
        <v>140290689</v>
      </c>
      <c r="K12" s="9">
        <f t="shared" si="0"/>
        <v>137137261</v>
      </c>
      <c r="L12" s="9">
        <f t="shared" si="0"/>
        <v>152116677</v>
      </c>
      <c r="M12" s="9">
        <f t="shared" si="0"/>
        <v>154589998</v>
      </c>
      <c r="N12" s="9">
        <f t="shared" si="0"/>
        <v>163677145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abSelected="1" zoomScale="70" zoomScaleNormal="7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" style="1" customWidth="1"/>
    <col min="15" max="16384" width="9.140625" style="1"/>
  </cols>
  <sheetData>
    <row r="2" spans="1:14" ht="42.75" customHeight="1" x14ac:dyDescent="0.25">
      <c r="A2" s="15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10">
        <v>152526270</v>
      </c>
      <c r="D6" s="10">
        <v>136714063</v>
      </c>
      <c r="E6" s="10">
        <v>147285037</v>
      </c>
      <c r="F6" s="10">
        <v>131293919</v>
      </c>
      <c r="G6" s="10">
        <v>135041847</v>
      </c>
      <c r="H6" s="10">
        <v>123002087</v>
      </c>
      <c r="I6" s="10">
        <v>128809680</v>
      </c>
      <c r="J6" s="10">
        <v>128767157</v>
      </c>
      <c r="K6" s="10">
        <v>121211263</v>
      </c>
      <c r="L6" s="10">
        <v>139524352</v>
      </c>
      <c r="M6" s="10">
        <v>140050018</v>
      </c>
      <c r="N6" s="10">
        <v>152376476</v>
      </c>
    </row>
    <row r="7" spans="1:14" ht="22.5" customHeight="1" x14ac:dyDescent="0.25">
      <c r="A7" s="17"/>
      <c r="B7" s="5" t="s">
        <v>15</v>
      </c>
      <c r="C7" s="10">
        <v>8998935</v>
      </c>
      <c r="D7" s="10">
        <v>7915106</v>
      </c>
      <c r="E7" s="10">
        <v>8009652</v>
      </c>
      <c r="F7" s="10">
        <v>7751008</v>
      </c>
      <c r="G7" s="10">
        <v>8312613</v>
      </c>
      <c r="H7" s="10">
        <v>7457196</v>
      </c>
      <c r="I7" s="10">
        <v>7979199</v>
      </c>
      <c r="J7" s="10">
        <v>7339629</v>
      </c>
      <c r="K7" s="10">
        <v>6864117</v>
      </c>
      <c r="L7" s="10">
        <v>8006085</v>
      </c>
      <c r="M7" s="10">
        <v>8259067</v>
      </c>
      <c r="N7" s="10">
        <v>8698665</v>
      </c>
    </row>
    <row r="8" spans="1:14" ht="22.5" customHeight="1" x14ac:dyDescent="0.25">
      <c r="A8" s="17"/>
      <c r="B8" s="5" t="s">
        <v>16</v>
      </c>
      <c r="C8" s="10">
        <v>1204624</v>
      </c>
      <c r="D8" s="10">
        <v>1127330</v>
      </c>
      <c r="E8" s="10">
        <v>1105740</v>
      </c>
      <c r="F8" s="10">
        <v>646034</v>
      </c>
      <c r="G8" s="10">
        <v>775104</v>
      </c>
      <c r="H8" s="10">
        <v>456998</v>
      </c>
      <c r="I8" s="10">
        <v>443988</v>
      </c>
      <c r="J8" s="10">
        <v>418879</v>
      </c>
      <c r="K8" s="10">
        <v>458355</v>
      </c>
      <c r="L8" s="10">
        <v>747557</v>
      </c>
      <c r="M8" s="10">
        <v>890576</v>
      </c>
      <c r="N8" s="10">
        <v>1005799</v>
      </c>
    </row>
    <row r="9" spans="1:14" ht="22.5" customHeight="1" x14ac:dyDescent="0.25">
      <c r="A9" s="17"/>
      <c r="B9" s="5" t="s">
        <v>17</v>
      </c>
      <c r="C9" s="10">
        <v>65723</v>
      </c>
      <c r="D9" s="10">
        <v>62980</v>
      </c>
      <c r="E9" s="10">
        <v>54511</v>
      </c>
      <c r="F9" s="10">
        <v>42977</v>
      </c>
      <c r="G9" s="10">
        <v>107526</v>
      </c>
      <c r="H9" s="10">
        <v>74139</v>
      </c>
      <c r="I9" s="10">
        <v>80893</v>
      </c>
      <c r="J9" s="10">
        <v>63439</v>
      </c>
      <c r="K9" s="10">
        <v>67155</v>
      </c>
      <c r="L9" s="10">
        <v>82722</v>
      </c>
      <c r="M9" s="10">
        <v>94448</v>
      </c>
      <c r="N9" s="10">
        <v>97749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62393</v>
      </c>
      <c r="D11" s="3">
        <v>64566</v>
      </c>
      <c r="E11" s="3">
        <v>57965</v>
      </c>
      <c r="F11" s="3">
        <v>49079</v>
      </c>
      <c r="G11" s="3">
        <v>50569</v>
      </c>
      <c r="H11" s="3">
        <v>47059.231</v>
      </c>
      <c r="I11" s="3">
        <v>44735</v>
      </c>
      <c r="J11" s="3">
        <v>45146</v>
      </c>
      <c r="K11" s="3">
        <v>48534</v>
      </c>
      <c r="L11" s="3">
        <v>54571.811000000002</v>
      </c>
      <c r="M11" s="3">
        <v>71314.714000000007</v>
      </c>
      <c r="N11" s="3">
        <v>82233.294999999998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162857945</v>
      </c>
      <c r="D12" s="9">
        <f t="shared" si="0"/>
        <v>145884045</v>
      </c>
      <c r="E12" s="9">
        <f>SUM(E5:E9,E11)</f>
        <v>156512905</v>
      </c>
      <c r="F12" s="9">
        <f>SUM(F5:F9,F11)</f>
        <v>139783017</v>
      </c>
      <c r="G12" s="9">
        <f t="shared" si="0"/>
        <v>144287659</v>
      </c>
      <c r="H12" s="9">
        <f>SUM(H5:H9,H11)</f>
        <v>131037479.23100001</v>
      </c>
      <c r="I12" s="9">
        <f t="shared" si="0"/>
        <v>137358495</v>
      </c>
      <c r="J12" s="9">
        <f t="shared" si="0"/>
        <v>136634250</v>
      </c>
      <c r="K12" s="9">
        <f t="shared" si="0"/>
        <v>128649424</v>
      </c>
      <c r="L12" s="9">
        <f t="shared" si="0"/>
        <v>148415287.81099999</v>
      </c>
      <c r="M12" s="9">
        <f t="shared" si="0"/>
        <v>149365423.71399999</v>
      </c>
      <c r="N12" s="9">
        <f t="shared" si="0"/>
        <v>162260922.29499999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J9" sqref="J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3">
        <v>131452206</v>
      </c>
      <c r="D6" s="3">
        <v>121729663</v>
      </c>
      <c r="E6" s="3">
        <v>134460207</v>
      </c>
      <c r="F6" s="3">
        <v>123098189</v>
      </c>
      <c r="G6" s="3">
        <v>127599151</v>
      </c>
      <c r="H6" s="3">
        <v>124485571</v>
      </c>
      <c r="I6" s="3">
        <v>129050001</v>
      </c>
      <c r="J6" s="3">
        <v>132150543</v>
      </c>
      <c r="K6" s="3">
        <v>127258891</v>
      </c>
      <c r="L6" s="3">
        <v>133720711.00000001</v>
      </c>
      <c r="M6" s="3">
        <v>136909197</v>
      </c>
      <c r="N6" s="3">
        <v>136768804</v>
      </c>
    </row>
    <row r="7" spans="1:14" ht="22.5" customHeight="1" x14ac:dyDescent="0.25">
      <c r="A7" s="17"/>
      <c r="B7" s="5" t="s">
        <v>15</v>
      </c>
      <c r="C7" s="3">
        <v>7971332</v>
      </c>
      <c r="D7" s="3">
        <v>6937439</v>
      </c>
      <c r="E7" s="3">
        <v>7425251</v>
      </c>
      <c r="F7" s="3">
        <v>6830385</v>
      </c>
      <c r="G7" s="3">
        <v>6178739</v>
      </c>
      <c r="H7" s="3">
        <v>5737762</v>
      </c>
      <c r="I7" s="3">
        <v>5645773</v>
      </c>
      <c r="J7" s="3">
        <v>5345326</v>
      </c>
      <c r="K7" s="3">
        <v>5574496</v>
      </c>
      <c r="L7" s="3">
        <v>5907553</v>
      </c>
      <c r="M7" s="3">
        <v>6535672</v>
      </c>
      <c r="N7" s="3">
        <v>6740934</v>
      </c>
    </row>
    <row r="8" spans="1:14" ht="22.5" customHeight="1" x14ac:dyDescent="0.25">
      <c r="A8" s="17"/>
      <c r="B8" s="5" t="s">
        <v>16</v>
      </c>
      <c r="C8" s="3">
        <v>6</v>
      </c>
      <c r="D8" s="3">
        <v>6</v>
      </c>
      <c r="E8" s="3">
        <v>6</v>
      </c>
      <c r="F8" s="3">
        <v>5</v>
      </c>
      <c r="G8" s="3">
        <v>0</v>
      </c>
      <c r="H8" s="3">
        <v>49</v>
      </c>
      <c r="I8" s="3">
        <v>13</v>
      </c>
      <c r="J8" s="3">
        <v>12</v>
      </c>
      <c r="K8" s="3">
        <v>6</v>
      </c>
      <c r="L8" s="3">
        <v>5</v>
      </c>
      <c r="M8" s="3">
        <v>2</v>
      </c>
      <c r="N8" s="3">
        <v>11</v>
      </c>
    </row>
    <row r="9" spans="1:14" ht="22.5" customHeight="1" x14ac:dyDescent="0.25">
      <c r="A9" s="17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1" t="s">
        <v>18</v>
      </c>
      <c r="B12" s="22"/>
      <c r="C12" s="9">
        <f t="shared" ref="C12:N12" si="0">SUM(C5:C9,C11)</f>
        <v>139423544</v>
      </c>
      <c r="D12" s="9">
        <f t="shared" si="0"/>
        <v>128667108</v>
      </c>
      <c r="E12" s="9">
        <f t="shared" si="0"/>
        <v>141885464</v>
      </c>
      <c r="F12" s="9">
        <f t="shared" si="0"/>
        <v>129928579</v>
      </c>
      <c r="G12" s="9">
        <f t="shared" si="0"/>
        <v>133777890</v>
      </c>
      <c r="H12" s="9">
        <f t="shared" si="0"/>
        <v>130223382</v>
      </c>
      <c r="I12" s="9">
        <f t="shared" si="0"/>
        <v>134695787</v>
      </c>
      <c r="J12" s="9">
        <f t="shared" si="0"/>
        <v>137495881</v>
      </c>
      <c r="K12" s="9">
        <f t="shared" si="0"/>
        <v>132833393</v>
      </c>
      <c r="L12" s="9">
        <f t="shared" si="0"/>
        <v>139628269</v>
      </c>
      <c r="M12" s="9">
        <f t="shared" si="0"/>
        <v>143444871</v>
      </c>
      <c r="N12" s="9">
        <f t="shared" si="0"/>
        <v>143509749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B1" zoomScale="90" zoomScaleNormal="90" workbookViewId="0">
      <selection activeCell="B1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3">
        <v>129495123</v>
      </c>
      <c r="D6" s="3">
        <v>121012667</v>
      </c>
      <c r="E6" s="3">
        <v>135658274</v>
      </c>
      <c r="F6" s="3">
        <v>119095302</v>
      </c>
      <c r="G6" s="3">
        <v>120451744</v>
      </c>
      <c r="H6" s="3">
        <v>116634071</v>
      </c>
      <c r="I6" s="3">
        <v>123165415</v>
      </c>
      <c r="J6" s="3">
        <v>124813943</v>
      </c>
      <c r="K6" s="3">
        <v>123650294</v>
      </c>
      <c r="L6" s="3">
        <v>131176662</v>
      </c>
      <c r="M6" s="3">
        <v>130128113</v>
      </c>
      <c r="N6" s="3">
        <v>132993530</v>
      </c>
    </row>
    <row r="7" spans="1:14" ht="22.5" customHeight="1" x14ac:dyDescent="0.25">
      <c r="A7" s="17"/>
      <c r="B7" s="5" t="s">
        <v>15</v>
      </c>
      <c r="C7" s="3">
        <v>6264056</v>
      </c>
      <c r="D7" s="3">
        <v>5530203</v>
      </c>
      <c r="E7" s="3">
        <v>7785869</v>
      </c>
      <c r="F7" s="3">
        <v>6937984</v>
      </c>
      <c r="G7" s="3">
        <v>6381724</v>
      </c>
      <c r="H7" s="3">
        <v>5764932</v>
      </c>
      <c r="I7" s="3">
        <v>5702433</v>
      </c>
      <c r="J7" s="3">
        <v>6276041</v>
      </c>
      <c r="K7" s="3">
        <v>6477869</v>
      </c>
      <c r="L7" s="3">
        <v>6548553</v>
      </c>
      <c r="M7" s="3">
        <v>6326161</v>
      </c>
      <c r="N7" s="3">
        <v>6507601</v>
      </c>
    </row>
    <row r="8" spans="1:14" ht="22.5" customHeight="1" x14ac:dyDescent="0.25">
      <c r="A8" s="17"/>
      <c r="B8" s="5" t="s">
        <v>16</v>
      </c>
      <c r="C8" s="3">
        <v>6</v>
      </c>
      <c r="D8" s="3">
        <v>8</v>
      </c>
      <c r="E8" s="3">
        <v>8</v>
      </c>
      <c r="F8" s="3">
        <v>6</v>
      </c>
      <c r="G8" s="3">
        <v>13</v>
      </c>
      <c r="H8" s="3">
        <v>7</v>
      </c>
      <c r="I8" s="3">
        <v>28</v>
      </c>
      <c r="J8" s="3">
        <v>106</v>
      </c>
      <c r="K8" s="3">
        <v>4</v>
      </c>
      <c r="L8" s="3">
        <v>6</v>
      </c>
      <c r="M8" s="3">
        <v>6</v>
      </c>
      <c r="N8" s="3">
        <v>4</v>
      </c>
    </row>
    <row r="9" spans="1:14" ht="22.5" customHeight="1" x14ac:dyDescent="0.25">
      <c r="A9" s="17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1" t="s">
        <v>18</v>
      </c>
      <c r="B12" s="22"/>
      <c r="C12" s="9">
        <f t="shared" ref="C12:N12" si="0">SUM(C5:C9,C11)</f>
        <v>135759185</v>
      </c>
      <c r="D12" s="9">
        <f t="shared" si="0"/>
        <v>126542878</v>
      </c>
      <c r="E12" s="9">
        <f t="shared" si="0"/>
        <v>143444151</v>
      </c>
      <c r="F12" s="9">
        <f t="shared" si="0"/>
        <v>126033292</v>
      </c>
      <c r="G12" s="9">
        <f t="shared" si="0"/>
        <v>126833481</v>
      </c>
      <c r="H12" s="9">
        <f t="shared" si="0"/>
        <v>122399010</v>
      </c>
      <c r="I12" s="9">
        <f t="shared" si="0"/>
        <v>128867876</v>
      </c>
      <c r="J12" s="9">
        <f t="shared" si="0"/>
        <v>131090090</v>
      </c>
      <c r="K12" s="9">
        <f t="shared" si="0"/>
        <v>130128167</v>
      </c>
      <c r="L12" s="9">
        <f t="shared" si="0"/>
        <v>137725221</v>
      </c>
      <c r="M12" s="9">
        <f t="shared" si="0"/>
        <v>136454280</v>
      </c>
      <c r="N12" s="9">
        <f t="shared" si="0"/>
        <v>139501135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27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10">
        <v>151715332</v>
      </c>
      <c r="D6" s="10">
        <v>135176188</v>
      </c>
      <c r="E6" s="10">
        <v>144972897</v>
      </c>
      <c r="F6" s="10">
        <v>130261713</v>
      </c>
      <c r="G6" s="10">
        <v>128261995</v>
      </c>
      <c r="H6" s="10">
        <v>126703393</v>
      </c>
      <c r="I6" s="3">
        <v>134886747</v>
      </c>
      <c r="J6" s="3">
        <v>134408431</v>
      </c>
      <c r="K6" s="3">
        <v>133730199</v>
      </c>
      <c r="L6" s="3">
        <v>147635073</v>
      </c>
      <c r="M6" s="3">
        <v>152299433</v>
      </c>
      <c r="N6" s="3">
        <v>163107441</v>
      </c>
    </row>
    <row r="7" spans="1:14" ht="22.5" customHeight="1" x14ac:dyDescent="0.25">
      <c r="A7" s="17"/>
      <c r="B7" s="5" t="s">
        <v>15</v>
      </c>
      <c r="C7" s="10">
        <v>9865992</v>
      </c>
      <c r="D7" s="10">
        <v>8200012</v>
      </c>
      <c r="E7" s="10">
        <v>8912701</v>
      </c>
      <c r="F7" s="10">
        <v>7589827</v>
      </c>
      <c r="G7" s="10">
        <v>7603194</v>
      </c>
      <c r="H7" s="10">
        <v>6183956</v>
      </c>
      <c r="I7" s="3">
        <v>6060765</v>
      </c>
      <c r="J7" s="3">
        <v>6877513</v>
      </c>
      <c r="K7" s="3">
        <v>6720223</v>
      </c>
      <c r="L7" s="3">
        <v>8669514</v>
      </c>
      <c r="M7" s="3">
        <v>10101217</v>
      </c>
      <c r="N7" s="3">
        <v>10976206</v>
      </c>
    </row>
    <row r="8" spans="1:14" ht="22.5" customHeight="1" x14ac:dyDescent="0.25">
      <c r="A8" s="17"/>
      <c r="B8" s="5" t="s">
        <v>16</v>
      </c>
      <c r="C8" s="10">
        <v>1359542</v>
      </c>
      <c r="D8" s="10">
        <v>1309478</v>
      </c>
      <c r="E8" s="10">
        <v>1268779</v>
      </c>
      <c r="F8" s="10">
        <v>791422</v>
      </c>
      <c r="G8" s="10">
        <v>618553</v>
      </c>
      <c r="H8" s="10">
        <v>425619</v>
      </c>
      <c r="I8" s="3">
        <v>442691</v>
      </c>
      <c r="J8" s="3">
        <v>460789</v>
      </c>
      <c r="K8" s="3">
        <v>601316</v>
      </c>
      <c r="L8" s="3">
        <v>671345</v>
      </c>
      <c r="M8" s="3">
        <v>1140541</v>
      </c>
      <c r="N8" s="3">
        <v>1277399</v>
      </c>
    </row>
    <row r="9" spans="1:14" ht="22.5" customHeight="1" x14ac:dyDescent="0.25">
      <c r="A9" s="17"/>
      <c r="B9" s="5" t="s">
        <v>17</v>
      </c>
      <c r="C9" s="10">
        <v>82509</v>
      </c>
      <c r="D9" s="10">
        <v>79288</v>
      </c>
      <c r="E9" s="10">
        <v>62452</v>
      </c>
      <c r="F9" s="10">
        <v>62105</v>
      </c>
      <c r="G9" s="10">
        <v>49757</v>
      </c>
      <c r="H9" s="10">
        <v>46005</v>
      </c>
      <c r="I9" s="3">
        <v>45475</v>
      </c>
      <c r="J9" s="3">
        <v>39389</v>
      </c>
      <c r="K9" s="3">
        <v>50846</v>
      </c>
      <c r="L9" s="3">
        <v>52587</v>
      </c>
      <c r="M9" s="3">
        <v>64234</v>
      </c>
      <c r="N9" s="3">
        <v>65514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1" t="s">
        <v>18</v>
      </c>
      <c r="B12" s="22"/>
      <c r="C12" s="9">
        <f t="shared" ref="C12:N12" si="0">SUM(C5:C9,C11)</f>
        <v>163023375</v>
      </c>
      <c r="D12" s="9">
        <f t="shared" si="0"/>
        <v>144764966</v>
      </c>
      <c r="E12" s="9">
        <f t="shared" si="0"/>
        <v>155216829</v>
      </c>
      <c r="F12" s="9">
        <f t="shared" si="0"/>
        <v>138705067</v>
      </c>
      <c r="G12" s="9">
        <f t="shared" si="0"/>
        <v>136533499</v>
      </c>
      <c r="H12" s="9">
        <f t="shared" si="0"/>
        <v>133358973</v>
      </c>
      <c r="I12" s="9">
        <f t="shared" si="0"/>
        <v>141435678</v>
      </c>
      <c r="J12" s="9">
        <f t="shared" si="0"/>
        <v>141786122</v>
      </c>
      <c r="K12" s="9">
        <f t="shared" si="0"/>
        <v>141102584</v>
      </c>
      <c r="L12" s="9">
        <f t="shared" si="0"/>
        <v>157028519</v>
      </c>
      <c r="M12" s="9">
        <f t="shared" si="0"/>
        <v>163605425</v>
      </c>
      <c r="N12" s="9">
        <f t="shared" si="0"/>
        <v>175426560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D17" sqref="D1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10">
        <v>155886419</v>
      </c>
      <c r="D6" s="10">
        <v>142632051</v>
      </c>
      <c r="E6" s="10">
        <v>155824122</v>
      </c>
      <c r="F6" s="10">
        <v>139859527</v>
      </c>
      <c r="G6" s="10">
        <v>138965383</v>
      </c>
      <c r="H6" s="10">
        <v>126954366</v>
      </c>
      <c r="I6" s="3">
        <v>131398735</v>
      </c>
      <c r="J6" s="3">
        <v>135219843</v>
      </c>
      <c r="K6" s="3">
        <v>135733638</v>
      </c>
      <c r="L6" s="3">
        <v>147860684</v>
      </c>
      <c r="M6" s="3">
        <v>146012456</v>
      </c>
      <c r="N6" s="3">
        <v>155740552</v>
      </c>
    </row>
    <row r="7" spans="1:14" ht="22.5" customHeight="1" x14ac:dyDescent="0.25">
      <c r="A7" s="17"/>
      <c r="B7" s="5" t="s">
        <v>15</v>
      </c>
      <c r="C7" s="10">
        <v>10538948</v>
      </c>
      <c r="D7" s="10">
        <v>9174451</v>
      </c>
      <c r="E7" s="10">
        <v>9054112</v>
      </c>
      <c r="F7" s="10">
        <v>7963959</v>
      </c>
      <c r="G7" s="10">
        <v>7423984</v>
      </c>
      <c r="H7" s="10">
        <v>7296074</v>
      </c>
      <c r="I7" s="3">
        <v>7625349</v>
      </c>
      <c r="J7" s="3">
        <v>7729750</v>
      </c>
      <c r="K7" s="3">
        <v>7201936</v>
      </c>
      <c r="L7" s="3">
        <v>9238585</v>
      </c>
      <c r="M7" s="3">
        <v>9210557</v>
      </c>
      <c r="N7" s="3">
        <v>9657600</v>
      </c>
    </row>
    <row r="8" spans="1:14" ht="22.5" customHeight="1" x14ac:dyDescent="0.25">
      <c r="A8" s="17"/>
      <c r="B8" s="5" t="s">
        <v>16</v>
      </c>
      <c r="C8" s="10">
        <v>1373009</v>
      </c>
      <c r="D8" s="10">
        <v>1241575</v>
      </c>
      <c r="E8" s="10">
        <v>947331</v>
      </c>
      <c r="F8" s="10">
        <v>793641</v>
      </c>
      <c r="G8" s="10">
        <v>626168</v>
      </c>
      <c r="H8" s="10">
        <v>432509</v>
      </c>
      <c r="I8" s="3">
        <v>372529</v>
      </c>
      <c r="J8" s="3">
        <v>393520</v>
      </c>
      <c r="K8" s="3">
        <v>555858</v>
      </c>
      <c r="L8" s="3">
        <v>834704</v>
      </c>
      <c r="M8" s="3">
        <v>923350</v>
      </c>
      <c r="N8" s="3">
        <v>1065357</v>
      </c>
    </row>
    <row r="9" spans="1:14" ht="22.5" customHeight="1" x14ac:dyDescent="0.25">
      <c r="A9" s="17"/>
      <c r="B9" s="5" t="s">
        <v>17</v>
      </c>
      <c r="C9" s="10">
        <v>74313</v>
      </c>
      <c r="D9" s="10">
        <v>67004</v>
      </c>
      <c r="E9" s="10">
        <v>56729</v>
      </c>
      <c r="F9" s="10">
        <v>54060</v>
      </c>
      <c r="G9" s="10">
        <v>45184</v>
      </c>
      <c r="H9" s="10">
        <v>41759</v>
      </c>
      <c r="I9" s="3">
        <v>32743</v>
      </c>
      <c r="J9" s="3">
        <v>38339</v>
      </c>
      <c r="K9" s="3">
        <v>35541</v>
      </c>
      <c r="L9" s="3">
        <v>48540</v>
      </c>
      <c r="M9" s="3">
        <v>60204</v>
      </c>
      <c r="N9" s="3">
        <v>69155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1" t="s">
        <v>18</v>
      </c>
      <c r="B12" s="22"/>
      <c r="C12" s="9">
        <f t="shared" ref="C12:N12" si="0">SUM(C5:C9,C11)</f>
        <v>167872689</v>
      </c>
      <c r="D12" s="9">
        <f t="shared" si="0"/>
        <v>153115081</v>
      </c>
      <c r="E12" s="9">
        <f t="shared" si="0"/>
        <v>165882294</v>
      </c>
      <c r="F12" s="9">
        <f t="shared" si="0"/>
        <v>148671187</v>
      </c>
      <c r="G12" s="9">
        <f t="shared" ref="G12" si="1">SUM(G5:G9,G11)</f>
        <v>147060719</v>
      </c>
      <c r="H12" s="9">
        <f t="shared" si="0"/>
        <v>134724708</v>
      </c>
      <c r="I12" s="9">
        <f t="shared" ref="I12:J12" si="2">SUM(I5:I9,I11)</f>
        <v>139429356</v>
      </c>
      <c r="J12" s="9">
        <f t="shared" si="2"/>
        <v>143381452</v>
      </c>
      <c r="K12" s="9">
        <f t="shared" si="0"/>
        <v>143526973</v>
      </c>
      <c r="L12" s="9">
        <f t="shared" si="0"/>
        <v>157982513</v>
      </c>
      <c r="M12" s="9">
        <f t="shared" si="0"/>
        <v>156206567</v>
      </c>
      <c r="N12" s="9">
        <f t="shared" si="0"/>
        <v>166532664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Normal="100" workbookViewId="0">
      <selection activeCell="A4" sqref="A4:A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10">
        <v>153770616</v>
      </c>
      <c r="D6" s="10">
        <v>138227599</v>
      </c>
      <c r="E6" s="10">
        <v>155114268</v>
      </c>
      <c r="F6" s="10">
        <v>141719313</v>
      </c>
      <c r="G6" s="10">
        <v>142624231</v>
      </c>
      <c r="H6" s="10">
        <v>132883998</v>
      </c>
      <c r="I6" s="10">
        <v>138429385</v>
      </c>
      <c r="J6" s="10">
        <v>136308019</v>
      </c>
      <c r="K6" s="10">
        <v>133781478</v>
      </c>
      <c r="L6" s="10">
        <v>147399837</v>
      </c>
      <c r="M6" s="10">
        <v>150377738</v>
      </c>
      <c r="N6" s="10">
        <v>156926156</v>
      </c>
    </row>
    <row r="7" spans="1:14" ht="22.5" customHeight="1" x14ac:dyDescent="0.25">
      <c r="A7" s="17"/>
      <c r="B7" s="5" t="s">
        <v>15</v>
      </c>
      <c r="C7" s="10">
        <v>9912386</v>
      </c>
      <c r="D7" s="10">
        <v>8737466</v>
      </c>
      <c r="E7" s="10">
        <v>9522305</v>
      </c>
      <c r="F7" s="10">
        <v>8464691</v>
      </c>
      <c r="G7" s="10">
        <v>8399083</v>
      </c>
      <c r="H7" s="10">
        <v>7260929</v>
      </c>
      <c r="I7" s="10">
        <v>7464960</v>
      </c>
      <c r="J7" s="10">
        <v>7462252</v>
      </c>
      <c r="K7" s="10">
        <v>7671638</v>
      </c>
      <c r="L7" s="10">
        <v>9333626</v>
      </c>
      <c r="M7" s="10">
        <v>9279213</v>
      </c>
      <c r="N7" s="10">
        <v>10307504</v>
      </c>
    </row>
    <row r="8" spans="1:14" ht="22.5" customHeight="1" x14ac:dyDescent="0.25">
      <c r="A8" s="17"/>
      <c r="B8" s="5" t="s">
        <v>16</v>
      </c>
      <c r="C8" s="10">
        <v>1275230</v>
      </c>
      <c r="D8" s="10">
        <v>1169157</v>
      </c>
      <c r="E8" s="10">
        <v>1070531</v>
      </c>
      <c r="F8" s="10">
        <v>820609</v>
      </c>
      <c r="G8" s="10">
        <v>679483</v>
      </c>
      <c r="H8" s="10">
        <v>416330</v>
      </c>
      <c r="I8" s="10">
        <v>398558</v>
      </c>
      <c r="J8" s="10">
        <v>537611</v>
      </c>
      <c r="K8" s="10">
        <v>494663</v>
      </c>
      <c r="L8" s="10">
        <v>747402</v>
      </c>
      <c r="M8" s="10">
        <v>869925</v>
      </c>
      <c r="N8" s="10">
        <v>1026023</v>
      </c>
    </row>
    <row r="9" spans="1:14" ht="22.5" customHeight="1" x14ac:dyDescent="0.25">
      <c r="A9" s="17"/>
      <c r="B9" s="5" t="s">
        <v>17</v>
      </c>
      <c r="C9" s="10">
        <v>70129</v>
      </c>
      <c r="D9" s="10">
        <v>65932</v>
      </c>
      <c r="E9" s="10">
        <v>65164</v>
      </c>
      <c r="F9" s="10">
        <v>51979</v>
      </c>
      <c r="G9" s="10">
        <v>44652</v>
      </c>
      <c r="H9" s="10">
        <v>43137</v>
      </c>
      <c r="I9" s="10">
        <v>40700</v>
      </c>
      <c r="J9" s="10">
        <v>31070</v>
      </c>
      <c r="K9" s="10">
        <v>39237</v>
      </c>
      <c r="L9" s="10">
        <v>50281</v>
      </c>
      <c r="M9" s="10">
        <v>66258</v>
      </c>
      <c r="N9" s="10">
        <v>73577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/>
      <c r="D11" s="3"/>
      <c r="E11" s="3"/>
      <c r="F11" s="3"/>
      <c r="G11" s="3"/>
      <c r="H11" s="3">
        <v>13100</v>
      </c>
      <c r="I11" s="3"/>
      <c r="J11" s="3"/>
      <c r="K11" s="3"/>
      <c r="L11" s="3"/>
      <c r="M11" s="3"/>
      <c r="N11" s="3"/>
    </row>
    <row r="12" spans="1:14" ht="22.5" customHeight="1" x14ac:dyDescent="0.25">
      <c r="A12" s="21" t="s">
        <v>18</v>
      </c>
      <c r="B12" s="22"/>
      <c r="C12" s="9">
        <f t="shared" ref="C12:N12" si="0">SUM(C5:C9,C11)</f>
        <v>165028361</v>
      </c>
      <c r="D12" s="9">
        <f t="shared" si="0"/>
        <v>148200154</v>
      </c>
      <c r="E12" s="9">
        <f t="shared" si="0"/>
        <v>165772268</v>
      </c>
      <c r="F12" s="9">
        <f t="shared" si="0"/>
        <v>151056592</v>
      </c>
      <c r="G12" s="9">
        <f t="shared" si="0"/>
        <v>151747449</v>
      </c>
      <c r="H12" s="9">
        <f>SUM(H5:H9,H11)</f>
        <v>140617494</v>
      </c>
      <c r="I12" s="9">
        <f t="shared" si="0"/>
        <v>146333603</v>
      </c>
      <c r="J12" s="9">
        <f t="shared" si="0"/>
        <v>144338952</v>
      </c>
      <c r="K12" s="9">
        <f t="shared" si="0"/>
        <v>141987016</v>
      </c>
      <c r="L12" s="9">
        <f t="shared" si="0"/>
        <v>157531146</v>
      </c>
      <c r="M12" s="9">
        <f t="shared" si="0"/>
        <v>160593134</v>
      </c>
      <c r="N12" s="9">
        <f t="shared" si="0"/>
        <v>168333260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topLeftCell="B1" zoomScale="75" zoomScaleNormal="75" workbookViewId="0">
      <selection activeCell="A4" sqref="A4:A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" style="1" customWidth="1"/>
    <col min="15" max="15" width="9.140625" style="12"/>
    <col min="16" max="16" width="9.140625" style="1"/>
    <col min="17" max="17" width="12.7109375" style="12" bestFit="1" customWidth="1"/>
    <col min="18" max="16384" width="9.140625" style="1"/>
  </cols>
  <sheetData>
    <row r="2" spans="1:17" ht="42.75" customHeight="1" x14ac:dyDescent="0.25">
      <c r="A2" s="15" t="s">
        <v>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3"/>
      <c r="Q3" s="13"/>
    </row>
    <row r="4" spans="1:17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7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7" ht="22.5" customHeight="1" x14ac:dyDescent="0.25">
      <c r="A6" s="17"/>
      <c r="B6" s="5" t="s">
        <v>14</v>
      </c>
      <c r="C6" s="10">
        <v>155715657</v>
      </c>
      <c r="D6" s="10">
        <v>137268845</v>
      </c>
      <c r="E6" s="10">
        <v>152089557</v>
      </c>
      <c r="F6" s="10">
        <v>140591522</v>
      </c>
      <c r="G6" s="10">
        <v>142401134</v>
      </c>
      <c r="H6" s="10">
        <v>125527312</v>
      </c>
      <c r="I6" s="10">
        <v>129632833</v>
      </c>
      <c r="J6" s="10">
        <v>135364728</v>
      </c>
      <c r="K6" s="10">
        <v>135515637</v>
      </c>
      <c r="L6" s="10">
        <v>147132391</v>
      </c>
      <c r="M6" s="10">
        <v>148362858</v>
      </c>
      <c r="N6" s="10">
        <v>152281273</v>
      </c>
      <c r="O6" s="12">
        <f>N6/M6</f>
        <v>1.0264110239774431</v>
      </c>
      <c r="Q6" s="11">
        <f>AVERAGE(C6:N6)</f>
        <v>141823645.58333334</v>
      </c>
    </row>
    <row r="7" spans="1:17" ht="22.5" customHeight="1" x14ac:dyDescent="0.25">
      <c r="A7" s="17"/>
      <c r="B7" s="5" t="s">
        <v>15</v>
      </c>
      <c r="C7" s="10">
        <v>10109613</v>
      </c>
      <c r="D7" s="10">
        <v>8431109</v>
      </c>
      <c r="E7" s="10">
        <v>8732939</v>
      </c>
      <c r="F7" s="10">
        <v>7899963</v>
      </c>
      <c r="G7" s="10">
        <v>7474408</v>
      </c>
      <c r="H7" s="10">
        <v>6953220</v>
      </c>
      <c r="I7" s="10">
        <v>7012460</v>
      </c>
      <c r="J7" s="10">
        <v>7954726</v>
      </c>
      <c r="K7" s="10">
        <v>7494568</v>
      </c>
      <c r="L7" s="10">
        <v>7628606</v>
      </c>
      <c r="M7" s="10">
        <v>7388692</v>
      </c>
      <c r="N7" s="10">
        <v>8171694</v>
      </c>
      <c r="O7" s="12">
        <f t="shared" ref="O7:O9" si="0">N7/M7</f>
        <v>1.105973019311131</v>
      </c>
      <c r="Q7" s="11">
        <f t="shared" ref="Q7:Q11" si="1">AVERAGE(C7:N7)</f>
        <v>7937666.5</v>
      </c>
    </row>
    <row r="8" spans="1:17" ht="22.5" customHeight="1" x14ac:dyDescent="0.25">
      <c r="A8" s="17"/>
      <c r="B8" s="5" t="s">
        <v>16</v>
      </c>
      <c r="C8" s="10">
        <v>1186979</v>
      </c>
      <c r="D8" s="10">
        <v>1047762</v>
      </c>
      <c r="E8" s="10">
        <v>939939</v>
      </c>
      <c r="F8" s="10">
        <v>705207</v>
      </c>
      <c r="G8" s="10">
        <v>551243</v>
      </c>
      <c r="H8" s="10">
        <v>337989</v>
      </c>
      <c r="I8" s="10">
        <v>309396</v>
      </c>
      <c r="J8" s="10">
        <v>394339</v>
      </c>
      <c r="K8" s="10">
        <v>498299</v>
      </c>
      <c r="L8" s="10">
        <v>630475</v>
      </c>
      <c r="M8" s="10">
        <v>885940</v>
      </c>
      <c r="N8" s="10">
        <v>1008857</v>
      </c>
      <c r="O8" s="12">
        <f t="shared" si="0"/>
        <v>1.1387419012574216</v>
      </c>
      <c r="Q8" s="11">
        <f t="shared" si="1"/>
        <v>708035.41666666663</v>
      </c>
    </row>
    <row r="9" spans="1:17" ht="22.5" customHeight="1" x14ac:dyDescent="0.25">
      <c r="A9" s="17"/>
      <c r="B9" s="5" t="s">
        <v>17</v>
      </c>
      <c r="C9" s="10">
        <v>73976</v>
      </c>
      <c r="D9" s="10">
        <v>71508</v>
      </c>
      <c r="E9" s="10">
        <v>59265</v>
      </c>
      <c r="F9" s="10">
        <v>44214</v>
      </c>
      <c r="G9" s="10">
        <v>34044</v>
      </c>
      <c r="H9" s="10">
        <v>34839</v>
      </c>
      <c r="I9" s="10">
        <v>28677</v>
      </c>
      <c r="J9" s="10">
        <v>32993</v>
      </c>
      <c r="K9" s="10">
        <v>38411</v>
      </c>
      <c r="L9" s="10">
        <v>52429</v>
      </c>
      <c r="M9" s="10">
        <v>66006</v>
      </c>
      <c r="N9" s="10">
        <v>70888</v>
      </c>
      <c r="O9" s="12">
        <f t="shared" si="0"/>
        <v>1.0739629730630549</v>
      </c>
      <c r="Q9" s="11">
        <f t="shared" si="1"/>
        <v>50604.166666666664</v>
      </c>
    </row>
    <row r="10" spans="1:17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Q10" s="11"/>
    </row>
    <row r="11" spans="1:17" ht="22.5" customHeight="1" x14ac:dyDescent="0.25">
      <c r="A11" s="17"/>
      <c r="B11" s="4"/>
      <c r="C11" s="3"/>
      <c r="D11" s="3"/>
      <c r="E11" s="3">
        <v>41520</v>
      </c>
      <c r="F11" s="3">
        <v>40468</v>
      </c>
      <c r="G11" s="3">
        <v>39188</v>
      </c>
      <c r="H11" s="3">
        <v>34993</v>
      </c>
      <c r="I11" s="3">
        <v>33904</v>
      </c>
      <c r="J11" s="3">
        <v>35920</v>
      </c>
      <c r="K11" s="3">
        <v>42413</v>
      </c>
      <c r="L11" s="3">
        <v>39411</v>
      </c>
      <c r="M11" s="3">
        <v>45795</v>
      </c>
      <c r="N11" s="3">
        <v>51783</v>
      </c>
      <c r="O11" s="12">
        <f>N11/M11</f>
        <v>1.1307566328201768</v>
      </c>
      <c r="Q11" s="11">
        <f t="shared" si="1"/>
        <v>40539.5</v>
      </c>
    </row>
    <row r="12" spans="1:17" ht="22.5" customHeight="1" x14ac:dyDescent="0.25">
      <c r="A12" s="21" t="s">
        <v>18</v>
      </c>
      <c r="B12" s="22"/>
      <c r="C12" s="9">
        <f t="shared" ref="C12:N12" si="2">SUM(C5:C9,C11)</f>
        <v>167086225</v>
      </c>
      <c r="D12" s="9">
        <f t="shared" si="2"/>
        <v>146819224</v>
      </c>
      <c r="E12" s="9">
        <f t="shared" si="2"/>
        <v>161863220</v>
      </c>
      <c r="F12" s="9">
        <f t="shared" si="2"/>
        <v>149281374</v>
      </c>
      <c r="G12" s="9">
        <f t="shared" si="2"/>
        <v>150500017</v>
      </c>
      <c r="H12" s="9">
        <f>SUM(H5:H9,H11)</f>
        <v>132888353</v>
      </c>
      <c r="I12" s="9">
        <f t="shared" si="2"/>
        <v>137017270</v>
      </c>
      <c r="J12" s="9">
        <f t="shared" si="2"/>
        <v>143782706</v>
      </c>
      <c r="K12" s="9">
        <f t="shared" si="2"/>
        <v>143589328</v>
      </c>
      <c r="L12" s="9">
        <f t="shared" si="2"/>
        <v>155483312</v>
      </c>
      <c r="M12" s="9">
        <f t="shared" si="2"/>
        <v>156749291</v>
      </c>
      <c r="N12" s="9">
        <f t="shared" si="2"/>
        <v>161584495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"/>
  <sheetViews>
    <sheetView zoomScale="75" zoomScaleNormal="75" workbookViewId="0">
      <selection activeCell="W11" sqref="W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0" style="1" customWidth="1"/>
    <col min="7" max="7" width="20" style="1" hidden="1" customWidth="1"/>
    <col min="8" max="8" width="20" style="1" customWidth="1"/>
    <col min="9" max="9" width="20" style="1" hidden="1" customWidth="1"/>
    <col min="10" max="10" width="20" style="1" customWidth="1"/>
    <col min="11" max="11" width="20" style="1" hidden="1" customWidth="1"/>
    <col min="12" max="12" width="20" style="1" customWidth="1"/>
    <col min="13" max="13" width="20" style="1" hidden="1" customWidth="1"/>
    <col min="14" max="14" width="20" style="1" customWidth="1"/>
    <col min="15" max="15" width="20" style="1" hidden="1" customWidth="1"/>
    <col min="16" max="16" width="20" style="1" customWidth="1"/>
    <col min="17" max="17" width="20" style="1" hidden="1" customWidth="1"/>
    <col min="18" max="18" width="20" style="1" customWidth="1"/>
    <col min="19" max="19" width="20" style="1" hidden="1" customWidth="1"/>
    <col min="20" max="20" width="20" style="1" customWidth="1"/>
    <col min="21" max="21" width="20" style="1" hidden="1" customWidth="1"/>
    <col min="22" max="22" width="20" style="1" customWidth="1"/>
    <col min="23" max="23" width="13.85546875" style="12" bestFit="1" customWidth="1"/>
    <col min="24" max="16384" width="9.140625" style="1"/>
  </cols>
  <sheetData>
    <row r="2" spans="1:23" ht="42.75" customHeight="1" x14ac:dyDescent="0.25">
      <c r="A2" s="15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3"/>
    </row>
    <row r="4" spans="1:23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</row>
    <row r="5" spans="1:23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ht="22.5" customHeight="1" x14ac:dyDescent="0.25">
      <c r="A6" s="17"/>
      <c r="B6" s="5" t="s">
        <v>14</v>
      </c>
      <c r="C6" s="10">
        <v>144542071</v>
      </c>
      <c r="D6" s="10">
        <v>136007246</v>
      </c>
      <c r="E6" s="10">
        <v>146798111</v>
      </c>
      <c r="F6" s="10">
        <v>131684416</v>
      </c>
      <c r="G6" s="10">
        <v>1.0128714162437191</v>
      </c>
      <c r="H6" s="10">
        <v>124075337</v>
      </c>
      <c r="I6" s="10">
        <v>0.88150500262167852</v>
      </c>
      <c r="J6" s="10">
        <v>118816041</v>
      </c>
      <c r="K6" s="10">
        <v>1.0327061970386173</v>
      </c>
      <c r="L6" s="10">
        <v>126878563</v>
      </c>
      <c r="M6" s="10">
        <v>1.0442163830516611</v>
      </c>
      <c r="N6" s="10">
        <v>132148168</v>
      </c>
      <c r="O6" s="10">
        <v>1.0011148325138288</v>
      </c>
      <c r="P6" s="10">
        <v>133716353</v>
      </c>
      <c r="Q6" s="10">
        <v>1.0857226092661174</v>
      </c>
      <c r="R6" s="10">
        <v>145698928</v>
      </c>
      <c r="S6" s="10">
        <v>1.0083629919396879</v>
      </c>
      <c r="T6" s="10">
        <v>148010207</v>
      </c>
      <c r="U6" s="10">
        <v>1.0264110239774431</v>
      </c>
      <c r="V6" s="10">
        <v>158157509</v>
      </c>
      <c r="W6" s="12">
        <f>'2021'!C6/'2020'!V6</f>
        <v>0.96355006451195435</v>
      </c>
    </row>
    <row r="7" spans="1:23" ht="22.5" customHeight="1" x14ac:dyDescent="0.25">
      <c r="A7" s="17"/>
      <c r="B7" s="5" t="s">
        <v>15</v>
      </c>
      <c r="C7" s="10">
        <v>8055092</v>
      </c>
      <c r="D7" s="10">
        <v>7565775</v>
      </c>
      <c r="E7" s="10">
        <v>7157492</v>
      </c>
      <c r="F7" s="10">
        <v>6595905</v>
      </c>
      <c r="G7" s="10">
        <v>0.94613202618797076</v>
      </c>
      <c r="H7" s="10">
        <v>6255874</v>
      </c>
      <c r="I7" s="10">
        <v>0.93027033043954788</v>
      </c>
      <c r="J7" s="10">
        <v>6533936</v>
      </c>
      <c r="K7" s="10">
        <v>1.0085197937070882</v>
      </c>
      <c r="L7" s="10">
        <v>6900350</v>
      </c>
      <c r="M7" s="10">
        <v>1.1343702495272701</v>
      </c>
      <c r="N7" s="10">
        <v>6033760</v>
      </c>
      <c r="O7" s="10">
        <v>0.94215287867866226</v>
      </c>
      <c r="P7" s="10">
        <v>5566387</v>
      </c>
      <c r="Q7" s="10">
        <v>1.0178846866156928</v>
      </c>
      <c r="R7" s="10">
        <v>7876111</v>
      </c>
      <c r="S7" s="10">
        <v>0.96855074177379197</v>
      </c>
      <c r="T7" s="10">
        <v>7801017</v>
      </c>
      <c r="U7" s="10">
        <v>1.105973019311131</v>
      </c>
      <c r="V7" s="10">
        <v>8223401</v>
      </c>
      <c r="W7" s="12">
        <f>'2021'!C7/'2020'!V7</f>
        <v>0.9982917043690317</v>
      </c>
    </row>
    <row r="8" spans="1:23" ht="22.5" customHeight="1" x14ac:dyDescent="0.25">
      <c r="A8" s="17"/>
      <c r="B8" s="5" t="s">
        <v>16</v>
      </c>
      <c r="C8" s="10">
        <v>1139378</v>
      </c>
      <c r="D8" s="10">
        <v>1037204</v>
      </c>
      <c r="E8" s="10">
        <v>950897</v>
      </c>
      <c r="F8" s="10">
        <v>807386</v>
      </c>
      <c r="G8" s="10">
        <v>0.78167545132138505</v>
      </c>
      <c r="H8" s="10">
        <v>440942</v>
      </c>
      <c r="I8" s="10">
        <v>0.61313975869081327</v>
      </c>
      <c r="J8" s="10">
        <v>363922</v>
      </c>
      <c r="K8" s="10">
        <v>0.9154025722730621</v>
      </c>
      <c r="L8" s="10">
        <v>341086</v>
      </c>
      <c r="M8" s="10">
        <v>1.2745445965687985</v>
      </c>
      <c r="N8" s="10">
        <v>503568</v>
      </c>
      <c r="O8" s="10">
        <v>1.2636310382691034</v>
      </c>
      <c r="P8" s="10">
        <v>593419</v>
      </c>
      <c r="Q8" s="10">
        <v>1.2652543954533322</v>
      </c>
      <c r="R8" s="10">
        <v>841165</v>
      </c>
      <c r="S8" s="10">
        <v>1.4051944962131726</v>
      </c>
      <c r="T8" s="10">
        <v>986030</v>
      </c>
      <c r="U8" s="10">
        <v>1.1387419012574216</v>
      </c>
      <c r="V8" s="10">
        <v>1253858</v>
      </c>
      <c r="W8" s="12">
        <f>'2021'!C8/'2020'!V8</f>
        <v>1.0872945740267239</v>
      </c>
    </row>
    <row r="9" spans="1:23" ht="22.5" customHeight="1" x14ac:dyDescent="0.25">
      <c r="A9" s="17"/>
      <c r="B9" s="5" t="s">
        <v>17</v>
      </c>
      <c r="C9" s="10">
        <v>70888</v>
      </c>
      <c r="D9" s="10">
        <v>69108</v>
      </c>
      <c r="E9" s="10">
        <v>57349</v>
      </c>
      <c r="F9" s="10">
        <v>51079</v>
      </c>
      <c r="G9" s="10">
        <v>0.76998235852897268</v>
      </c>
      <c r="H9" s="10">
        <v>28885</v>
      </c>
      <c r="I9" s="10">
        <v>1.0233521325343673</v>
      </c>
      <c r="J9" s="10">
        <v>27171</v>
      </c>
      <c r="K9" s="10">
        <v>0.8231292517006803</v>
      </c>
      <c r="L9" s="10">
        <v>26729</v>
      </c>
      <c r="M9" s="10">
        <v>1.1505038881333474</v>
      </c>
      <c r="N9" s="10">
        <v>27473</v>
      </c>
      <c r="O9" s="10">
        <v>1.1642166520170945</v>
      </c>
      <c r="P9" s="10">
        <v>36955</v>
      </c>
      <c r="Q9" s="10">
        <v>1.3649475410689647</v>
      </c>
      <c r="R9" s="10">
        <v>47884</v>
      </c>
      <c r="S9" s="10">
        <v>1.2589597360239562</v>
      </c>
      <c r="T9" s="10">
        <v>61432</v>
      </c>
      <c r="U9" s="10">
        <v>1.0739629730630549</v>
      </c>
      <c r="V9" s="10">
        <v>70373</v>
      </c>
      <c r="W9" s="12">
        <f>'2021'!C9/'2020'!V9</f>
        <v>1.4163954925894875</v>
      </c>
    </row>
    <row r="10" spans="1:23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</row>
    <row r="11" spans="1:23" ht="22.5" customHeight="1" x14ac:dyDescent="0.25">
      <c r="A11" s="17"/>
      <c r="B11" s="4"/>
      <c r="C11" s="3">
        <v>51783</v>
      </c>
      <c r="D11" s="3">
        <v>46244</v>
      </c>
      <c r="E11" s="3">
        <v>85968</v>
      </c>
      <c r="F11" s="3">
        <v>55843</v>
      </c>
      <c r="G11" s="3">
        <v>0.96837007017890675</v>
      </c>
      <c r="H11" s="3">
        <v>37886</v>
      </c>
      <c r="I11" s="3">
        <v>0.89295192405838519</v>
      </c>
      <c r="J11" s="3">
        <v>30833</v>
      </c>
      <c r="K11" s="3">
        <v>0.96887949018375108</v>
      </c>
      <c r="L11" s="3">
        <v>31966</v>
      </c>
      <c r="M11" s="3">
        <v>1.0594620103822558</v>
      </c>
      <c r="N11" s="3">
        <v>33536</v>
      </c>
      <c r="O11" s="3">
        <v>1.1807628062360802</v>
      </c>
      <c r="P11" s="3">
        <v>42776</v>
      </c>
      <c r="Q11" s="3">
        <v>0.92921981467946146</v>
      </c>
      <c r="R11" s="3">
        <v>43446</v>
      </c>
      <c r="S11" s="3">
        <v>1.1619852325492883</v>
      </c>
      <c r="T11" s="3">
        <v>48780</v>
      </c>
      <c r="U11" s="3">
        <v>1.1307566328201768</v>
      </c>
      <c r="V11" s="3">
        <v>47617</v>
      </c>
      <c r="W11" s="12">
        <f>'2021'!C11/'2020'!V11</f>
        <v>1.1990255580989984</v>
      </c>
    </row>
    <row r="12" spans="1:23" ht="22.5" customHeight="1" x14ac:dyDescent="0.25">
      <c r="A12" s="21" t="s">
        <v>18</v>
      </c>
      <c r="B12" s="22"/>
      <c r="C12" s="9">
        <f t="shared" ref="C12:V12" si="0">SUM(C5:C9,C11)</f>
        <v>153859212</v>
      </c>
      <c r="D12" s="9">
        <f t="shared" si="0"/>
        <v>144725577</v>
      </c>
      <c r="E12" s="9">
        <f t="shared" si="0"/>
        <v>155049817</v>
      </c>
      <c r="F12" s="9">
        <f t="shared" si="0"/>
        <v>139194629</v>
      </c>
      <c r="G12" s="9"/>
      <c r="H12" s="9">
        <f t="shared" si="0"/>
        <v>130838924</v>
      </c>
      <c r="I12" s="9"/>
      <c r="J12" s="9">
        <f>SUM(J5:J9,J11)</f>
        <v>125771903</v>
      </c>
      <c r="K12" s="9"/>
      <c r="L12" s="9">
        <f t="shared" si="0"/>
        <v>134178694</v>
      </c>
      <c r="M12" s="9"/>
      <c r="N12" s="9">
        <f t="shared" si="0"/>
        <v>138746505</v>
      </c>
      <c r="O12" s="9"/>
      <c r="P12" s="9">
        <f t="shared" si="0"/>
        <v>139955890</v>
      </c>
      <c r="Q12" s="9"/>
      <c r="R12" s="9">
        <f t="shared" si="0"/>
        <v>154507534</v>
      </c>
      <c r="S12" s="9"/>
      <c r="T12" s="9">
        <f t="shared" si="0"/>
        <v>156907466</v>
      </c>
      <c r="U12" s="9"/>
      <c r="V12" s="9">
        <f t="shared" si="0"/>
        <v>167752758</v>
      </c>
    </row>
  </sheetData>
  <mergeCells count="5">
    <mergeCell ref="A2:V2"/>
    <mergeCell ref="A4:A11"/>
    <mergeCell ref="B4:V4"/>
    <mergeCell ref="B10:V10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2"/>
  <sheetViews>
    <sheetView zoomScale="70" zoomScaleNormal="70" workbookViewId="0">
      <selection activeCell="AH11" sqref="AH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20" style="1" customWidth="1"/>
    <col min="4" max="4" width="20" style="1" hidden="1" customWidth="1"/>
    <col min="5" max="5" width="20" style="1" customWidth="1"/>
    <col min="6" max="6" width="20" style="1" hidden="1" customWidth="1"/>
    <col min="7" max="7" width="20" style="1" customWidth="1"/>
    <col min="8" max="8" width="20" style="1" hidden="1" customWidth="1"/>
    <col min="9" max="9" width="20" style="1" customWidth="1"/>
    <col min="10" max="11" width="20" style="1" hidden="1" customWidth="1"/>
    <col min="12" max="12" width="20" style="1" customWidth="1"/>
    <col min="13" max="14" width="20" style="1" hidden="1" customWidth="1"/>
    <col min="15" max="15" width="20" style="1" customWidth="1"/>
    <col min="16" max="17" width="20" style="1" hidden="1" customWidth="1"/>
    <col min="18" max="18" width="20" style="1" customWidth="1"/>
    <col min="19" max="20" width="20" style="1" hidden="1" customWidth="1"/>
    <col min="21" max="21" width="20" style="1" customWidth="1"/>
    <col min="22" max="23" width="20" style="1" hidden="1" customWidth="1"/>
    <col min="24" max="24" width="20" style="1" customWidth="1"/>
    <col min="25" max="26" width="20" style="1" hidden="1" customWidth="1"/>
    <col min="27" max="27" width="20" style="1" customWidth="1"/>
    <col min="28" max="29" width="20" style="1" hidden="1" customWidth="1"/>
    <col min="30" max="30" width="20" style="1" customWidth="1"/>
    <col min="31" max="32" width="20" style="1" hidden="1" customWidth="1"/>
    <col min="33" max="33" width="20" style="1" customWidth="1"/>
    <col min="34" max="34" width="9.140625" style="12"/>
    <col min="35" max="16384" width="9.140625" style="1"/>
  </cols>
  <sheetData>
    <row r="2" spans="1:34" ht="42.75" customHeight="1" x14ac:dyDescent="0.25">
      <c r="A2" s="15" t="s">
        <v>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13"/>
    </row>
    <row r="4" spans="1:34" ht="22.5" customHeight="1" x14ac:dyDescent="0.25">
      <c r="A4" s="16" t="s">
        <v>22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</row>
    <row r="5" spans="1:3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4" ht="22.5" customHeight="1" x14ac:dyDescent="0.25">
      <c r="A6" s="17"/>
      <c r="B6" s="5" t="s">
        <v>14</v>
      </c>
      <c r="C6" s="10">
        <v>152392678</v>
      </c>
      <c r="D6" s="10">
        <v>0.94095265868993949</v>
      </c>
      <c r="E6" s="10">
        <v>141788776</v>
      </c>
      <c r="F6" s="10">
        <v>1.0793403683800789</v>
      </c>
      <c r="G6" s="10">
        <v>152736646</v>
      </c>
      <c r="H6" s="10">
        <v>0.89704434956932111</v>
      </c>
      <c r="I6" s="10">
        <v>139656492</v>
      </c>
      <c r="J6" s="10"/>
      <c r="K6" s="10">
        <v>0.94221731598065483</v>
      </c>
      <c r="L6" s="10">
        <v>142237326</v>
      </c>
      <c r="M6" s="10"/>
      <c r="N6" s="10">
        <v>0.95761207563756201</v>
      </c>
      <c r="O6" s="10">
        <v>134433301</v>
      </c>
      <c r="P6" s="10"/>
      <c r="Q6" s="10">
        <v>1.0678571843678919</v>
      </c>
      <c r="R6" s="10">
        <v>140718565</v>
      </c>
      <c r="S6" s="10"/>
      <c r="T6" s="10">
        <v>1.0415326661604767</v>
      </c>
      <c r="U6" s="10">
        <v>135102086</v>
      </c>
      <c r="V6" s="10"/>
      <c r="W6" s="10">
        <v>1.0118668690132731</v>
      </c>
      <c r="X6" s="10">
        <v>135279496</v>
      </c>
      <c r="Y6" s="10"/>
      <c r="Z6" s="10">
        <v>1.0896118891307183</v>
      </c>
      <c r="AA6" s="10">
        <v>146674621</v>
      </c>
      <c r="AB6" s="10"/>
      <c r="AC6" s="10">
        <v>1.0158633905666072</v>
      </c>
      <c r="AD6" s="10">
        <v>149648625</v>
      </c>
      <c r="AE6" s="10"/>
      <c r="AF6" s="10">
        <v>1.0685581231570063</v>
      </c>
      <c r="AG6" s="10">
        <v>157374746</v>
      </c>
      <c r="AH6" s="12">
        <f>'2022'!D6/'2021'!AG6</f>
        <v>0.9933459209522727</v>
      </c>
    </row>
    <row r="7" spans="1:34" ht="22.5" customHeight="1" x14ac:dyDescent="0.25">
      <c r="A7" s="17"/>
      <c r="B7" s="5" t="s">
        <v>15</v>
      </c>
      <c r="C7" s="10">
        <v>8209353</v>
      </c>
      <c r="D7" s="10">
        <v>0.9392537043648912</v>
      </c>
      <c r="E7" s="10">
        <v>7652410</v>
      </c>
      <c r="F7" s="10">
        <v>0.94603553502450177</v>
      </c>
      <c r="G7" s="10">
        <v>7970107</v>
      </c>
      <c r="H7" s="10">
        <v>0.92153857803822903</v>
      </c>
      <c r="I7" s="10">
        <v>7781014</v>
      </c>
      <c r="J7" s="10"/>
      <c r="K7" s="10">
        <v>0.94844816594538583</v>
      </c>
      <c r="L7" s="10">
        <v>7681950</v>
      </c>
      <c r="M7" s="10"/>
      <c r="N7" s="10">
        <v>1.0444481458546</v>
      </c>
      <c r="O7" s="10">
        <v>6967826</v>
      </c>
      <c r="P7" s="10"/>
      <c r="Q7" s="10">
        <v>1.0560786025452347</v>
      </c>
      <c r="R7" s="10">
        <v>7852378</v>
      </c>
      <c r="S7" s="10"/>
      <c r="T7" s="10">
        <v>0.87441361670060214</v>
      </c>
      <c r="U7" s="10">
        <v>7673645</v>
      </c>
      <c r="V7" s="10"/>
      <c r="W7" s="10">
        <v>0.92254033968868498</v>
      </c>
      <c r="X7" s="10">
        <v>7472100</v>
      </c>
      <c r="Y7" s="10"/>
      <c r="Z7" s="10">
        <v>1.4149413254953347</v>
      </c>
      <c r="AA7" s="10">
        <v>8141555</v>
      </c>
      <c r="AB7" s="10"/>
      <c r="AC7" s="10">
        <v>0.99046559907548282</v>
      </c>
      <c r="AD7" s="10">
        <v>8030574</v>
      </c>
      <c r="AE7" s="10"/>
      <c r="AF7" s="10">
        <v>1.0541447352313167</v>
      </c>
      <c r="AG7" s="10">
        <v>9045822</v>
      </c>
      <c r="AH7" s="12">
        <f>'2022'!D7/'2021'!AG7</f>
        <v>1.045213248724107</v>
      </c>
    </row>
    <row r="8" spans="1:34" ht="22.5" customHeight="1" x14ac:dyDescent="0.25">
      <c r="A8" s="17"/>
      <c r="B8" s="5" t="s">
        <v>16</v>
      </c>
      <c r="C8" s="10">
        <v>1363313</v>
      </c>
      <c r="D8" s="10">
        <v>0.91032475613887576</v>
      </c>
      <c r="E8" s="10">
        <v>1142010</v>
      </c>
      <c r="F8" s="10">
        <v>0.9167887898619751</v>
      </c>
      <c r="G8" s="10">
        <v>1019774</v>
      </c>
      <c r="H8" s="10">
        <v>0.84907829133965085</v>
      </c>
      <c r="I8" s="10">
        <v>695817</v>
      </c>
      <c r="J8" s="10"/>
      <c r="K8" s="10">
        <v>0.54613530578930025</v>
      </c>
      <c r="L8" s="10">
        <v>479499</v>
      </c>
      <c r="M8" s="10"/>
      <c r="N8" s="10">
        <v>0.82532850125413315</v>
      </c>
      <c r="O8" s="10">
        <v>348746</v>
      </c>
      <c r="P8" s="10"/>
      <c r="Q8" s="10">
        <v>0.93725028989728565</v>
      </c>
      <c r="R8" s="10">
        <v>394036</v>
      </c>
      <c r="S8" s="10"/>
      <c r="T8" s="10">
        <v>1.4763666641257629</v>
      </c>
      <c r="U8" s="10">
        <v>371090</v>
      </c>
      <c r="V8" s="10"/>
      <c r="W8" s="10">
        <v>1.1784287325644203</v>
      </c>
      <c r="X8" s="10">
        <v>517198</v>
      </c>
      <c r="Y8" s="10"/>
      <c r="Z8" s="10">
        <v>1.4174891602729269</v>
      </c>
      <c r="AA8" s="10">
        <v>686154</v>
      </c>
      <c r="AB8" s="10"/>
      <c r="AC8" s="10">
        <v>1.1722194813146054</v>
      </c>
      <c r="AD8" s="10">
        <v>902949</v>
      </c>
      <c r="AE8" s="10"/>
      <c r="AF8" s="10">
        <v>1.2716225672646877</v>
      </c>
      <c r="AG8" s="10">
        <v>1036014</v>
      </c>
      <c r="AH8" s="12">
        <f>'2022'!D8/'2021'!AG8</f>
        <v>1.0156831857484552</v>
      </c>
    </row>
    <row r="9" spans="1:34" ht="22.5" customHeight="1" x14ac:dyDescent="0.25">
      <c r="A9" s="17"/>
      <c r="B9" s="5" t="s">
        <v>17</v>
      </c>
      <c r="C9" s="10">
        <v>99676</v>
      </c>
      <c r="D9" s="10">
        <v>0.97488996727231692</v>
      </c>
      <c r="E9" s="10">
        <v>85331</v>
      </c>
      <c r="F9" s="10">
        <v>0.82984603808531576</v>
      </c>
      <c r="G9" s="10">
        <v>61118</v>
      </c>
      <c r="H9" s="10">
        <v>0.89066941010305323</v>
      </c>
      <c r="I9" s="10">
        <v>41956</v>
      </c>
      <c r="J9" s="10"/>
      <c r="K9" s="10">
        <v>0.56549658372325218</v>
      </c>
      <c r="L9" s="10">
        <v>29227</v>
      </c>
      <c r="M9" s="10"/>
      <c r="N9" s="10">
        <v>0.94066124285961572</v>
      </c>
      <c r="O9" s="10">
        <v>27807</v>
      </c>
      <c r="P9" s="10"/>
      <c r="Q9" s="10">
        <v>0.98373265614073824</v>
      </c>
      <c r="R9" s="10">
        <v>25092</v>
      </c>
      <c r="S9" s="10"/>
      <c r="T9" s="10">
        <v>1.0278349358374799</v>
      </c>
      <c r="U9" s="10">
        <v>26213</v>
      </c>
      <c r="V9" s="10"/>
      <c r="W9" s="10">
        <v>1.3451388636115458</v>
      </c>
      <c r="X9" s="10">
        <v>34436</v>
      </c>
      <c r="Y9" s="10"/>
      <c r="Z9" s="10">
        <v>1.2957380598024624</v>
      </c>
      <c r="AA9" s="10">
        <v>45657</v>
      </c>
      <c r="AB9" s="10"/>
      <c r="AC9" s="10">
        <v>1.2829337565783978</v>
      </c>
      <c r="AD9" s="10">
        <v>57207</v>
      </c>
      <c r="AE9" s="10"/>
      <c r="AF9" s="10">
        <v>1.1455430394582629</v>
      </c>
      <c r="AG9" s="10">
        <v>63773</v>
      </c>
      <c r="AH9" s="12">
        <f>'2022'!D9/'2021'!AG9</f>
        <v>1.1149389239960485</v>
      </c>
    </row>
    <row r="10" spans="1:3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0"/>
    </row>
    <row r="11" spans="1:34" ht="22.5" customHeight="1" x14ac:dyDescent="0.25">
      <c r="A11" s="17"/>
      <c r="B11" s="4"/>
      <c r="C11" s="3">
        <v>57094</v>
      </c>
      <c r="D11" s="3">
        <v>0.89303439352683311</v>
      </c>
      <c r="E11" s="3">
        <v>51467</v>
      </c>
      <c r="F11" s="3">
        <v>1.8590087362684888</v>
      </c>
      <c r="G11" s="3">
        <v>57149</v>
      </c>
      <c r="H11" s="3">
        <v>0.64957891308393823</v>
      </c>
      <c r="I11" s="3">
        <v>39483</v>
      </c>
      <c r="J11" s="3"/>
      <c r="K11" s="3">
        <v>0.6784377630141647</v>
      </c>
      <c r="L11" s="3">
        <v>33941</v>
      </c>
      <c r="M11" s="3"/>
      <c r="N11" s="3">
        <v>0.81383624557884182</v>
      </c>
      <c r="O11" s="3">
        <v>34679</v>
      </c>
      <c r="P11" s="3"/>
      <c r="Q11" s="3">
        <v>1.0367463432037103</v>
      </c>
      <c r="R11" s="3">
        <v>26329</v>
      </c>
      <c r="S11" s="3"/>
      <c r="T11" s="3">
        <v>1.0491146843521242</v>
      </c>
      <c r="U11" s="3">
        <v>27963</v>
      </c>
      <c r="V11" s="3"/>
      <c r="W11" s="3">
        <v>1.2755248091603053</v>
      </c>
      <c r="X11" s="3">
        <v>37942</v>
      </c>
      <c r="Y11" s="3"/>
      <c r="Z11" s="3">
        <v>1.0156629885917337</v>
      </c>
      <c r="AA11" s="3">
        <v>36637</v>
      </c>
      <c r="AB11" s="3"/>
      <c r="AC11" s="3">
        <v>1.1227730976384478</v>
      </c>
      <c r="AD11" s="3">
        <v>46214</v>
      </c>
      <c r="AE11" s="3"/>
      <c r="AF11" s="3">
        <v>0.97615826158261587</v>
      </c>
      <c r="AG11" s="3">
        <v>46396</v>
      </c>
      <c r="AH11" s="12">
        <f>'2022'!D11/'2021'!AG11</f>
        <v>1.0474825415984137</v>
      </c>
    </row>
    <row r="12" spans="1:34" ht="22.5" customHeight="1" x14ac:dyDescent="0.25">
      <c r="A12" s="21" t="s">
        <v>18</v>
      </c>
      <c r="B12" s="22"/>
      <c r="C12" s="9">
        <f t="shared" ref="C12:AG12" si="0">SUM(C5:C9,C11)</f>
        <v>162122114</v>
      </c>
      <c r="D12" s="9"/>
      <c r="E12" s="9">
        <f t="shared" si="0"/>
        <v>150719994</v>
      </c>
      <c r="F12" s="9"/>
      <c r="G12" s="9">
        <f>SUM(G5:G9,G11)</f>
        <v>161844794</v>
      </c>
      <c r="H12" s="9"/>
      <c r="I12" s="9">
        <f>SUM(I5:I9,I11)</f>
        <v>148214762</v>
      </c>
      <c r="J12" s="9"/>
      <c r="K12" s="9"/>
      <c r="L12" s="9">
        <f t="shared" si="0"/>
        <v>150461943</v>
      </c>
      <c r="M12" s="9"/>
      <c r="N12" s="9"/>
      <c r="O12" s="9">
        <f>SUM(O5:O9,O11)</f>
        <v>141812359</v>
      </c>
      <c r="P12" s="9"/>
      <c r="Q12" s="9"/>
      <c r="R12" s="9">
        <f t="shared" si="0"/>
        <v>149016400</v>
      </c>
      <c r="S12" s="9"/>
      <c r="T12" s="9"/>
      <c r="U12" s="9">
        <f t="shared" si="0"/>
        <v>143200997</v>
      </c>
      <c r="V12" s="9"/>
      <c r="W12" s="9"/>
      <c r="X12" s="9">
        <f t="shared" si="0"/>
        <v>143341172</v>
      </c>
      <c r="Y12" s="9"/>
      <c r="Z12" s="9"/>
      <c r="AA12" s="9">
        <f t="shared" si="0"/>
        <v>155584624</v>
      </c>
      <c r="AB12" s="9"/>
      <c r="AC12" s="9"/>
      <c r="AD12" s="9">
        <f t="shared" si="0"/>
        <v>158685569</v>
      </c>
      <c r="AE12" s="9"/>
      <c r="AF12" s="9"/>
      <c r="AG12" s="9">
        <f t="shared" si="0"/>
        <v>167566751</v>
      </c>
    </row>
  </sheetData>
  <mergeCells count="5">
    <mergeCell ref="A2:AG2"/>
    <mergeCell ref="A4:A11"/>
    <mergeCell ref="B4:AG4"/>
    <mergeCell ref="B10:AG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Русанов Евгений Михайлович</cp:lastModifiedBy>
  <dcterms:created xsi:type="dcterms:W3CDTF">2013-11-13T16:10:49Z</dcterms:created>
  <dcterms:modified xsi:type="dcterms:W3CDTF">2025-01-23T11:52:41Z</dcterms:modified>
</cp:coreProperties>
</file>