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E74" i="1"/>
  <c r="F68" i="1"/>
  <c r="E68" i="1"/>
  <c r="E65" i="1"/>
  <c r="F65" i="1"/>
  <c r="F62" i="1"/>
  <c r="E62" i="1"/>
  <c r="E58" i="1"/>
  <c r="F55" i="1"/>
  <c r="D55" i="1"/>
  <c r="F51" i="1"/>
  <c r="E48" i="1"/>
  <c r="F44" i="1"/>
  <c r="D44" i="1"/>
  <c r="F41" i="1"/>
  <c r="F40" i="1" s="1"/>
  <c r="E37" i="1"/>
  <c r="F37" i="1"/>
  <c r="F30" i="1"/>
  <c r="D30" i="1"/>
  <c r="E27" i="1"/>
  <c r="F27" i="1"/>
  <c r="F26" i="1" s="1"/>
  <c r="F17" i="1"/>
  <c r="D17" i="1"/>
  <c r="F23" i="1"/>
  <c r="F16" i="1"/>
  <c r="F15" i="1" s="1"/>
  <c r="E93" i="1"/>
  <c r="F93" i="1" s="1"/>
  <c r="D27" i="1" l="1"/>
  <c r="D26" i="1" s="1"/>
  <c r="E44" i="1"/>
  <c r="E104" i="1"/>
  <c r="E20" i="1"/>
  <c r="E30" i="1"/>
  <c r="E26" i="1" s="1"/>
  <c r="D37" i="1"/>
  <c r="E84" i="1"/>
  <c r="F84" i="1" s="1"/>
  <c r="D14" i="1"/>
  <c r="D34" i="1"/>
  <c r="F34" i="1"/>
  <c r="F33" i="1" s="1"/>
  <c r="E34" i="1"/>
  <c r="E33" i="1" s="1"/>
  <c r="E41" i="1"/>
  <c r="E40" i="1" s="1"/>
  <c r="D41" i="1"/>
  <c r="D40" i="1" s="1"/>
  <c r="F14" i="1"/>
  <c r="D48" i="1"/>
  <c r="F48" i="1"/>
  <c r="F47" i="1" s="1"/>
  <c r="E51" i="1"/>
  <c r="E47" i="1" s="1"/>
  <c r="D51" i="1"/>
  <c r="E55" i="1"/>
  <c r="E54" i="1" s="1"/>
  <c r="D58" i="1"/>
  <c r="D54" i="1" s="1"/>
  <c r="F58" i="1"/>
  <c r="F54" i="1" s="1"/>
  <c r="E71" i="1"/>
  <c r="E61" i="1" s="1"/>
  <c r="F71" i="1"/>
  <c r="F61" i="1" s="1"/>
  <c r="E23" i="1"/>
  <c r="E19" i="1" s="1"/>
  <c r="E16" i="1"/>
  <c r="E92" i="1"/>
  <c r="F92" i="1" s="1"/>
  <c r="E85" i="1"/>
  <c r="F85" i="1" s="1"/>
  <c r="E83" i="1"/>
  <c r="F83" i="1" s="1"/>
  <c r="D74" i="1"/>
  <c r="D71" i="1"/>
  <c r="D62" i="1"/>
  <c r="E13" i="1"/>
  <c r="D16" i="1"/>
  <c r="D15" i="1" s="1"/>
  <c r="E17" i="1"/>
  <c r="D20" i="1"/>
  <c r="D13" i="1"/>
  <c r="D12" i="1" s="1"/>
  <c r="F20" i="1"/>
  <c r="F19" i="1" s="1"/>
  <c r="F13" i="1"/>
  <c r="F12" i="1" s="1"/>
  <c r="F11" i="1" s="1"/>
  <c r="F9" i="1" s="1"/>
  <c r="E14" i="1"/>
  <c r="D23" i="1"/>
  <c r="D68" i="1"/>
  <c r="E82" i="1"/>
  <c r="F82" i="1" s="1"/>
  <c r="E91" i="1"/>
  <c r="F91" i="1" s="1"/>
  <c r="D104" i="1"/>
  <c r="F104" i="1"/>
  <c r="D19" i="1" l="1"/>
  <c r="D33" i="1"/>
  <c r="D47" i="1"/>
  <c r="D11" i="1"/>
  <c r="E12" i="1"/>
  <c r="D65" i="1"/>
  <c r="D61" i="1" s="1"/>
  <c r="E79" i="1"/>
  <c r="E88" i="1"/>
  <c r="E81" i="1"/>
  <c r="D80" i="1"/>
  <c r="D77" i="1" s="1"/>
  <c r="E90" i="1"/>
  <c r="D89" i="1"/>
  <c r="D86" i="1" s="1"/>
  <c r="D94" i="1" s="1"/>
  <c r="E15" i="1"/>
  <c r="F90" i="1" l="1"/>
  <c r="F89" i="1" s="1"/>
  <c r="E89" i="1"/>
  <c r="F81" i="1"/>
  <c r="F80" i="1" s="1"/>
  <c r="E80" i="1"/>
  <c r="F88" i="1"/>
  <c r="F86" i="1" s="1"/>
  <c r="F94" i="1" s="1"/>
  <c r="E86" i="1"/>
  <c r="E94" i="1" s="1"/>
  <c r="F79" i="1"/>
  <c r="F77" i="1" s="1"/>
  <c r="E77" i="1"/>
  <c r="E11" i="1"/>
  <c r="E9" i="1" s="1"/>
  <c r="D9"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<sst xmlns="http://schemas.openxmlformats.org/spreadsheetml/2006/main" count="365" uniqueCount="177">
  <si>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</si>
  <si>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</si>
  <si>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</si>
  <si>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</si>
  <si>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</si>
  <si>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</si>
  <si>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</si>
  <si>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</si>
  <si>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</si>
  <si>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</si>
  <si>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</si>
  <si>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</si>
  <si>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</si>
  <si>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</si>
  <si>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</si>
  <si>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</si>
  <si>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</si>
  <si>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</si>
  <si>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</si>
  <si>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</si>
  <si>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</si>
  <si>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</si>
  <si>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</si>
  <si>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</si>
  <si>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</si>
  <si>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</si>
  <si>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</si>
  <si>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</si>
  <si>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</si>
  <si>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</si>
  <si>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</si>
  <si>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</si>
  <si>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</si>
  <si>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</si>
  <si>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</si>
  <si>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</si>
  <si>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</si>
  <si>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</si>
  <si>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</si>
  <si>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</si>
  <si>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</si>
  <si>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</si>
  <si>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</si>
  <si>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</si>
  <si>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</si>
  <si>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</si>
  <si>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</si>
  <si>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</si>
  <si>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</si>
  <si>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</si>
  <si>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</si>
  <si>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</si>
  <si>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</si>
  <si>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</si>
  <si>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</si>
  <si>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</si>
  <si>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</si>
  <si>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</si>
  <si>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</si>
  <si>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</si>
  <si>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</si>
  <si>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</si>
  <si>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</si>
  <si>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</si>
  <si>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</si>
  <si>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</si>
  <si>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</si>
  <si>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</si>
  <si>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</si>
  <si>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</si>
  <si>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</si>
  <si>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</si>
  <si>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</si>
  <si>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</si>
  <si>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</si>
  <si>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</si>
  <si>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</si>
  <si>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</si>
  <si>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</si>
  <si>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</si>
  <si>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</si>
  <si>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</si>
  <si>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</si>
  <si>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</si>
  <si>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</si>
  <si>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</si>
  <si>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</si>
  <si>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</si>
  <si>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</si>
  <si>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</si>
  <si>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</si>
  <si>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</si>
  <si>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</si>
  <si>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</si>
  <si>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</si>
  <si>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</si>
  <si>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</si>
  <si>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</si>
  <si>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</si>
  <si>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</si>
  <si>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</si>
  <si>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</si>
  <si>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</si>
  <si>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</si>
  <si>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</si>
  <si>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</si>
  <si>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</si>
  <si>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</si>
  <si>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</si>
  <si>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</si>
  <si>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</si>
  <si>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</si>
  <si>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</si>
  <si>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</si>
  <si>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</si>
  <si>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</si>
  <si>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</si>
  <si>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</si>
  <si>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</si>
  <si>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</si>
  <si>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</si>
  <si>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</si>
  <si>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</si>
  <si>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</si>
  <si>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</si>
  <si>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</si>
  <si>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</si>
  <si>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</si>
  <si>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</si>
  <si>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</si>
  <si>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</si>
  <si>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</si>
  <si>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</si>
  <si>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</si>
  <si>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</si>
  <si>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</si>
  <si>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</si>
  <si>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</si>
  <si>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</si>
  <si>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</si>
  <si>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</si>
  <si>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</si>
  <si>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</si>
  <si>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</si>
  <si>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</si>
  <si>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</si>
  <si>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</si>
  <si>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</si>
  <si>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</si>
  <si>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</si>
  <si>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</si>
  <si>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</si>
  <si>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</si>
  <si>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</si>
  <si>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</si>
  <si>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</si>
  <si>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</si>
  <si>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</si>
  <si>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Нижегородская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</si>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</sst>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3">
    <xf numFmtId="0" fontId="0" fillId="0" borderId="0" xfId="0"/>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164" fontId="12" fillId="0" borderId="0" xfId="1" applyNumberFormat="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2" fillId="0" borderId="0" xfId="2" applyFont="1" applyAlignment="1">
      <alignment vertical="center"/>
    </xf>
    <xf numFmtId="0" fontId="1" fillId="0" borderId="0" xfId="2" applyAlignment="1">
      <alignment horizontal="left"/>
    </xf>
    <xf numFmtId="0" fontId="15" fillId="0" borderId="0" xfId="4"/>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102" bestFit="1" customWidth="1"/>
    <col min="2" max="2" width="31.28515625" style="102" customWidth="1"/>
    <col min="3" max="16384" width="9.140625" style="102"/>
  </cols>
  <sheetData>
    <row r="1" spans="1:2" ht="16.5" x14ac:dyDescent="0.2">
      <c r="A1" s="101" t="s">
        <v>159</v>
      </c>
    </row>
    <row r="2" spans="1:2" ht="16.5" x14ac:dyDescent="0.2">
      <c r="A2" s="101"/>
    </row>
    <row r="3" spans="1:2" ht="15.75" x14ac:dyDescent="0.2">
      <c r="A3" s="103" t="s">
        <v>160</v>
      </c>
      <c r="B3" s="102" t="s">
        <v>161</v>
      </c>
    </row>
    <row r="4" spans="1:2" ht="15.75" x14ac:dyDescent="0.2">
      <c r="A4" s="103"/>
    </row>
    <row r="5" spans="1:2" ht="15.75" x14ac:dyDescent="0.2">
      <c r="A5" s="103" t="s">
        <v>162</v>
      </c>
      <c r="B5" s="102" t="s">
        <v>163</v>
      </c>
    </row>
    <row r="6" spans="1:2" ht="15.75" x14ac:dyDescent="0.2">
      <c r="A6" s="103"/>
    </row>
    <row r="7" spans="1:2" ht="15.75" x14ac:dyDescent="0.2">
      <c r="A7" s="103" t="s">
        <v>164</v>
      </c>
      <c r="B7" s="102" t="s">
        <v>165</v>
      </c>
    </row>
    <row r="8" spans="1:2" ht="15.75" x14ac:dyDescent="0.2">
      <c r="A8" s="103"/>
    </row>
    <row r="9" spans="1:2" ht="15.75" x14ac:dyDescent="0.2">
      <c r="A9" s="103" t="s">
        <v>166</v>
      </c>
      <c r="B9" s="102" t="s">
        <v>165</v>
      </c>
    </row>
    <row r="10" spans="1:2" ht="15.75" x14ac:dyDescent="0.2">
      <c r="A10" s="103"/>
    </row>
    <row r="11" spans="1:2" ht="15.75" x14ac:dyDescent="0.2">
      <c r="A11" s="103" t="s">
        <v>167</v>
      </c>
      <c r="B11" s="104">
        <v>7706284124</v>
      </c>
    </row>
    <row r="12" spans="1:2" ht="15.75" x14ac:dyDescent="0.2">
      <c r="A12" s="103"/>
    </row>
    <row r="13" spans="1:2" ht="15.75" x14ac:dyDescent="0.2">
      <c r="A13" s="103" t="s">
        <v>168</v>
      </c>
      <c r="B13" s="104">
        <v>770801001</v>
      </c>
    </row>
    <row r="14" spans="1:2" ht="15.75" x14ac:dyDescent="0.2">
      <c r="A14" s="103" t="s">
        <v>169</v>
      </c>
      <c r="B14" s="102" t="s">
        <v>170</v>
      </c>
    </row>
    <row r="15" spans="1:2" ht="15.75" x14ac:dyDescent="0.2">
      <c r="A15" s="103"/>
    </row>
    <row r="16" spans="1:2" ht="15.75" x14ac:dyDescent="0.2">
      <c r="A16" s="103" t="s">
        <v>171</v>
      </c>
      <c r="B16" s="105" t="s">
        <v>172</v>
      </c>
    </row>
    <row r="17" spans="1:2" ht="15.75" x14ac:dyDescent="0.2">
      <c r="A17" s="103"/>
    </row>
    <row r="18" spans="1:2" ht="15.75" x14ac:dyDescent="0.2">
      <c r="A18" s="103" t="s">
        <v>173</v>
      </c>
      <c r="B18" s="102" t="s">
        <v>174</v>
      </c>
    </row>
    <row r="19" spans="1:2" ht="15.75" x14ac:dyDescent="0.2">
      <c r="A19" s="103"/>
    </row>
    <row r="20" spans="1:2" ht="15.75" x14ac:dyDescent="0.2">
      <c r="A20" s="103" t="s">
        <v>175</v>
      </c>
      <c r="B20" s="102" t="s">
        <v>176</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0" activePane="bottomRight" state="frozen"/>
      <selection activeCell="B24" sqref="B24"/>
      <selection pane="topRight" activeCell="B24" sqref="B24"/>
      <selection pane="bottomLeft" activeCell="B24" sqref="B24"/>
      <selection pane="bottomRight" activeCell="J99" sqref="J99"/>
    </sheetView>
  </sheetViews>
  <sheetFormatPr defaultColWidth="9.140625" defaultRowHeight="15.75" x14ac:dyDescent="0.2"/>
  <cols>
    <col min="1" max="1" width="9.7109375" style="44" customWidth="1"/>
    <col min="2" max="2" width="53.5703125" style="44" customWidth="1"/>
    <col min="3" max="3" width="12.28515625" style="44" customWidth="1"/>
    <col min="4" max="5" width="27.5703125" style="44" customWidth="1"/>
    <col min="6" max="6" width="24.140625" style="44" customWidth="1"/>
    <col min="7" max="16384" width="9.140625" style="44"/>
  </cols>
  <sheetData>
    <row r="1" spans="1:6" ht="63.75" x14ac:dyDescent="0.2">
      <c r="F1" s="45" t="s">
        <v>0</v>
      </c>
    </row>
    <row r="5" spans="1:6" ht="16.5" x14ac:dyDescent="0.2">
      <c r="A5" s="106" t="s">
        <v>1</v>
      </c>
      <c r="B5" s="107"/>
      <c r="C5" s="107"/>
      <c r="D5" s="107"/>
      <c r="E5" s="107"/>
      <c r="F5" s="107"/>
    </row>
    <row r="6" spans="1:6" x14ac:dyDescent="0.2">
      <c r="C6" s="46" t="s">
        <v>158</v>
      </c>
    </row>
    <row r="7" spans="1:6" ht="16.5" thickBot="1" x14ac:dyDescent="0.25"/>
    <row r="8" spans="1:6" s="51" customFormat="1" ht="48" thickBot="1" x14ac:dyDescent="0.25">
      <c r="A8" s="47" t="s">
        <v>2</v>
      </c>
      <c r="B8" s="48" t="s">
        <v>3</v>
      </c>
      <c r="C8" s="49" t="s">
        <v>4</v>
      </c>
      <c r="D8" s="47" t="s">
        <v>5</v>
      </c>
      <c r="E8" s="48" t="s">
        <v>6</v>
      </c>
      <c r="F8" s="50" t="s">
        <v>7</v>
      </c>
    </row>
    <row r="9" spans="1:6" s="58" customFormat="1" ht="31.5" x14ac:dyDescent="0.2">
      <c r="A9" s="52" t="s">
        <v>8</v>
      </c>
      <c r="B9" s="53" t="s">
        <v>9</v>
      </c>
      <c r="C9" s="54"/>
      <c r="D9" s="55">
        <f>D11+D61+D74</f>
        <v>789166.54300000018</v>
      </c>
      <c r="E9" s="56">
        <f t="shared" ref="E9:F9" si="0">E11+E61+E74</f>
        <v>746290</v>
      </c>
      <c r="F9" s="57">
        <f t="shared" si="0"/>
        <v>792168.39600000007</v>
      </c>
    </row>
    <row r="10" spans="1:6" x14ac:dyDescent="0.2">
      <c r="A10" s="59"/>
      <c r="B10" s="60" t="s">
        <v>10</v>
      </c>
      <c r="C10" s="61"/>
      <c r="D10" s="1"/>
      <c r="E10" s="2"/>
      <c r="F10" s="3"/>
    </row>
    <row r="11" spans="1:6" s="58" customFormat="1" ht="31.5" x14ac:dyDescent="0.2">
      <c r="A11" s="62" t="s">
        <v>11</v>
      </c>
      <c r="B11" s="63" t="s">
        <v>12</v>
      </c>
      <c r="C11" s="64" t="s">
        <v>13</v>
      </c>
      <c r="D11" s="65">
        <f>D12+D15</f>
        <v>10267.207</v>
      </c>
      <c r="E11" s="66">
        <f t="shared" ref="E11:F11" si="1">E12+E15</f>
        <v>13198</v>
      </c>
      <c r="F11" s="67">
        <f t="shared" si="1"/>
        <v>13197.999999999998</v>
      </c>
    </row>
    <row r="12" spans="1:6" x14ac:dyDescent="0.2">
      <c r="A12" s="59" t="s">
        <v>14</v>
      </c>
      <c r="B12" s="68" t="s">
        <v>15</v>
      </c>
      <c r="C12" s="61" t="s">
        <v>13</v>
      </c>
      <c r="D12" s="1">
        <f>SUM(D13:D14)</f>
        <v>7407.5039999999999</v>
      </c>
      <c r="E12" s="2">
        <f>SUM(E13:E14)</f>
        <v>9508</v>
      </c>
      <c r="F12" s="3">
        <f t="shared" ref="F12" si="2">SUM(F13:F14)</f>
        <v>9370.5799999999981</v>
      </c>
    </row>
    <row r="13" spans="1:6" x14ac:dyDescent="0.2">
      <c r="A13" s="59"/>
      <c r="B13" s="69" t="s">
        <v>16</v>
      </c>
      <c r="C13" s="61" t="s">
        <v>13</v>
      </c>
      <c r="D13" s="1">
        <f>D21+D28+D35+D42+D49+D56</f>
        <v>3515.7439999999997</v>
      </c>
      <c r="E13" s="2">
        <f>E21+E28+E35+E42+E49+E56</f>
        <v>4684.0000000000009</v>
      </c>
      <c r="F13" s="3">
        <f t="shared" ref="F13:F14" si="3">F21+F28+F35+F42+F49+F56</f>
        <v>4617.84</v>
      </c>
    </row>
    <row r="14" spans="1:6" x14ac:dyDescent="0.2">
      <c r="A14" s="59"/>
      <c r="B14" s="69" t="s">
        <v>17</v>
      </c>
      <c r="C14" s="61" t="s">
        <v>13</v>
      </c>
      <c r="D14" s="1">
        <f>D22+D29+D36+D43+D50+D57</f>
        <v>3891.76</v>
      </c>
      <c r="E14" s="2">
        <f>E22+E29+E36+E43+E50+E57</f>
        <v>4824</v>
      </c>
      <c r="F14" s="3">
        <f t="shared" si="3"/>
        <v>4752.7399999999989</v>
      </c>
    </row>
    <row r="15" spans="1:6" x14ac:dyDescent="0.2">
      <c r="A15" s="59" t="s">
        <v>18</v>
      </c>
      <c r="B15" s="68" t="s">
        <v>19</v>
      </c>
      <c r="C15" s="61" t="s">
        <v>13</v>
      </c>
      <c r="D15" s="1">
        <f>SUM(D16:D17)</f>
        <v>2859.703</v>
      </c>
      <c r="E15" s="2">
        <f>SUM(E16:E17)</f>
        <v>3690.0000000000005</v>
      </c>
      <c r="F15" s="3">
        <f t="shared" ref="F15" si="4">SUM(F16:F17)</f>
        <v>3827.42</v>
      </c>
    </row>
    <row r="16" spans="1:6" x14ac:dyDescent="0.2">
      <c r="A16" s="59"/>
      <c r="B16" s="69" t="s">
        <v>16</v>
      </c>
      <c r="C16" s="61" t="s">
        <v>13</v>
      </c>
      <c r="D16" s="1">
        <f>D24+D31+D38+D45+D52+D59</f>
        <v>1578.4549999999999</v>
      </c>
      <c r="E16" s="2">
        <f>E24+E31+E38+E45+E52+E59</f>
        <v>1820.0000000000005</v>
      </c>
      <c r="F16" s="3">
        <f t="shared" ref="F16:F17" si="5">F24+F31+F38+F45+F52+F59</f>
        <v>1886.1600000000005</v>
      </c>
    </row>
    <row r="17" spans="1:6" x14ac:dyDescent="0.2">
      <c r="A17" s="59"/>
      <c r="B17" s="69" t="s">
        <v>17</v>
      </c>
      <c r="C17" s="61" t="s">
        <v>13</v>
      </c>
      <c r="D17" s="1">
        <f>D25+D32+D39+D46+D53+D60</f>
        <v>1281.248</v>
      </c>
      <c r="E17" s="2">
        <f>E25+E32+E39+E46+E53+E60</f>
        <v>1870</v>
      </c>
      <c r="F17" s="3">
        <f t="shared" si="5"/>
        <v>1941.2599999999998</v>
      </c>
    </row>
    <row r="18" spans="1:6" x14ac:dyDescent="0.2">
      <c r="A18" s="59"/>
      <c r="B18" s="60" t="s">
        <v>10</v>
      </c>
      <c r="C18" s="61" t="s">
        <v>13</v>
      </c>
      <c r="D18" s="1"/>
      <c r="E18" s="2"/>
      <c r="F18" s="3"/>
    </row>
    <row r="19" spans="1:6" ht="78.75" x14ac:dyDescent="0.2">
      <c r="A19" s="59" t="s">
        <v>20</v>
      </c>
      <c r="B19" s="60" t="s">
        <v>21</v>
      </c>
      <c r="C19" s="61" t="s">
        <v>13</v>
      </c>
      <c r="D19" s="1">
        <f>D20+D23</f>
        <v>2642.75</v>
      </c>
      <c r="E19" s="2">
        <f>E20+E23</f>
        <v>3389.3222433904994</v>
      </c>
      <c r="F19" s="3">
        <f t="shared" ref="F19" si="6">F20+F23</f>
        <v>2642.8689999999997</v>
      </c>
    </row>
    <row r="20" spans="1:6" x14ac:dyDescent="0.2">
      <c r="A20" s="59" t="s">
        <v>22</v>
      </c>
      <c r="B20" s="68" t="s">
        <v>15</v>
      </c>
      <c r="C20" s="61" t="s">
        <v>13</v>
      </c>
      <c r="D20" s="1">
        <f>SUM(D21:D22)</f>
        <v>1894.8040000000001</v>
      </c>
      <c r="E20" s="2">
        <f>SUM(E21:E22)</f>
        <v>2470.8503820708438</v>
      </c>
      <c r="F20" s="3">
        <f t="shared" ref="F20" si="7">SUM(F21:F22)</f>
        <v>1894.8789999999999</v>
      </c>
    </row>
    <row r="21" spans="1:6" x14ac:dyDescent="0.2">
      <c r="A21" s="59"/>
      <c r="B21" s="69" t="s">
        <v>16</v>
      </c>
      <c r="C21" s="61" t="s">
        <v>13</v>
      </c>
      <c r="D21" s="1">
        <v>954.14599999999996</v>
      </c>
      <c r="E21" s="2">
        <v>1293.1562852677168</v>
      </c>
      <c r="F21" s="3">
        <v>954.11500000000001</v>
      </c>
    </row>
    <row r="22" spans="1:6" x14ac:dyDescent="0.2">
      <c r="A22" s="59"/>
      <c r="B22" s="69" t="s">
        <v>17</v>
      </c>
      <c r="C22" s="61" t="s">
        <v>13</v>
      </c>
      <c r="D22" s="1">
        <v>940.65800000000002</v>
      </c>
      <c r="E22" s="2">
        <v>1177.6940968031272</v>
      </c>
      <c r="F22" s="3">
        <v>940.76400000000001</v>
      </c>
    </row>
    <row r="23" spans="1:6" x14ac:dyDescent="0.2">
      <c r="A23" s="59" t="s">
        <v>23</v>
      </c>
      <c r="B23" s="68" t="s">
        <v>19</v>
      </c>
      <c r="C23" s="61" t="s">
        <v>13</v>
      </c>
      <c r="D23" s="1">
        <f>SUM(D24:D25)</f>
        <v>747.94600000000003</v>
      </c>
      <c r="E23" s="2">
        <f>SUM(E24:E25)</f>
        <v>918.47186131965577</v>
      </c>
      <c r="F23" s="3">
        <f t="shared" ref="F23" si="8">SUM(F24:F25)</f>
        <v>747.99</v>
      </c>
    </row>
    <row r="24" spans="1:6" x14ac:dyDescent="0.2">
      <c r="A24" s="59"/>
      <c r="B24" s="69" t="s">
        <v>16</v>
      </c>
      <c r="C24" s="61" t="s">
        <v>13</v>
      </c>
      <c r="D24" s="1">
        <v>421.68</v>
      </c>
      <c r="E24" s="2">
        <v>469.22996824709685</v>
      </c>
      <c r="F24" s="3">
        <v>421.66800000000001</v>
      </c>
    </row>
    <row r="25" spans="1:6" x14ac:dyDescent="0.2">
      <c r="A25" s="59"/>
      <c r="B25" s="69" t="s">
        <v>17</v>
      </c>
      <c r="C25" s="61" t="s">
        <v>13</v>
      </c>
      <c r="D25" s="1">
        <v>326.26600000000002</v>
      </c>
      <c r="E25" s="2">
        <v>449.24189307255892</v>
      </c>
      <c r="F25" s="3">
        <v>326.322</v>
      </c>
    </row>
    <row r="26" spans="1:6" ht="63" x14ac:dyDescent="0.2">
      <c r="A26" s="59" t="s">
        <v>24</v>
      </c>
      <c r="B26" s="60" t="s">
        <v>25</v>
      </c>
      <c r="C26" s="61" t="s">
        <v>13</v>
      </c>
      <c r="D26" s="1">
        <f>D27+D30</f>
        <v>827.33299999999997</v>
      </c>
      <c r="E26" s="2">
        <f t="shared" ref="E26:F26" si="9">E27+E30</f>
        <v>1057.5627398501736</v>
      </c>
      <c r="F26" s="3">
        <f t="shared" si="9"/>
        <v>2261.8628106671044</v>
      </c>
    </row>
    <row r="27" spans="1:6" x14ac:dyDescent="0.2">
      <c r="A27" s="59" t="s">
        <v>26</v>
      </c>
      <c r="B27" s="68" t="s">
        <v>15</v>
      </c>
      <c r="C27" s="61" t="s">
        <v>13</v>
      </c>
      <c r="D27" s="1">
        <f>SUM(D28:D29)</f>
        <v>480.38199999999995</v>
      </c>
      <c r="E27" s="2">
        <f t="shared" ref="E27:F27" si="10">SUM(E28:E29)</f>
        <v>608.25276239299978</v>
      </c>
      <c r="F27" s="3">
        <f t="shared" si="10"/>
        <v>1395.8159597862041</v>
      </c>
    </row>
    <row r="28" spans="1:6" x14ac:dyDescent="0.2">
      <c r="A28" s="59"/>
      <c r="B28" s="69" t="s">
        <v>16</v>
      </c>
      <c r="C28" s="61" t="s">
        <v>13</v>
      </c>
      <c r="D28" s="1">
        <v>226.78299999999999</v>
      </c>
      <c r="E28" s="2">
        <v>296.9815083959702</v>
      </c>
      <c r="F28" s="3">
        <v>770.68216691323005</v>
      </c>
    </row>
    <row r="29" spans="1:6" x14ac:dyDescent="0.2">
      <c r="A29" s="59"/>
      <c r="B29" s="69" t="s">
        <v>17</v>
      </c>
      <c r="C29" s="61" t="s">
        <v>13</v>
      </c>
      <c r="D29" s="1">
        <v>253.59899999999999</v>
      </c>
      <c r="E29" s="2">
        <v>311.27125399702953</v>
      </c>
      <c r="F29" s="3">
        <v>625.13379287297403</v>
      </c>
    </row>
    <row r="30" spans="1:6" x14ac:dyDescent="0.2">
      <c r="A30" s="59" t="s">
        <v>27</v>
      </c>
      <c r="B30" s="68" t="s">
        <v>19</v>
      </c>
      <c r="C30" s="61" t="s">
        <v>13</v>
      </c>
      <c r="D30" s="1">
        <f>SUM(D31:D32)</f>
        <v>346.95100000000002</v>
      </c>
      <c r="E30" s="2">
        <f t="shared" ref="E30:F30" si="11">SUM(E31:E32)</f>
        <v>449.30997745717383</v>
      </c>
      <c r="F30" s="3">
        <f t="shared" si="11"/>
        <v>866.04685088090037</v>
      </c>
    </row>
    <row r="31" spans="1:6" x14ac:dyDescent="0.2">
      <c r="A31" s="59"/>
      <c r="B31" s="69" t="s">
        <v>16</v>
      </c>
      <c r="C31" s="61" t="s">
        <v>13</v>
      </c>
      <c r="D31" s="1">
        <v>215.98500000000001</v>
      </c>
      <c r="E31" s="2">
        <v>253.14470647614309</v>
      </c>
      <c r="F31" s="3">
        <v>374.3165082510576</v>
      </c>
    </row>
    <row r="32" spans="1:6" x14ac:dyDescent="0.2">
      <c r="A32" s="59"/>
      <c r="B32" s="69" t="s">
        <v>17</v>
      </c>
      <c r="C32" s="61" t="s">
        <v>13</v>
      </c>
      <c r="D32" s="1">
        <v>130.96600000000001</v>
      </c>
      <c r="E32" s="2">
        <v>196.16527098103074</v>
      </c>
      <c r="F32" s="3">
        <v>491.73034262984282</v>
      </c>
    </row>
    <row r="33" spans="1:6" ht="78.75" x14ac:dyDescent="0.2">
      <c r="A33" s="59" t="s">
        <v>28</v>
      </c>
      <c r="B33" s="60" t="s">
        <v>29</v>
      </c>
      <c r="C33" s="61" t="s">
        <v>13</v>
      </c>
      <c r="D33" s="1">
        <f>D34+D37</f>
        <v>0</v>
      </c>
      <c r="E33" s="2">
        <f t="shared" ref="E33:F33" si="12">E34+E37</f>
        <v>0</v>
      </c>
      <c r="F33" s="3">
        <f t="shared" si="12"/>
        <v>0</v>
      </c>
    </row>
    <row r="34" spans="1:6" x14ac:dyDescent="0.2">
      <c r="A34" s="59" t="s">
        <v>30</v>
      </c>
      <c r="B34" s="68" t="s">
        <v>15</v>
      </c>
      <c r="C34" s="61" t="s">
        <v>13</v>
      </c>
      <c r="D34" s="1">
        <f>SUM(D35:D36)</f>
        <v>0</v>
      </c>
      <c r="E34" s="2">
        <f t="shared" ref="E34:F34" si="13">SUM(E35:E36)</f>
        <v>0</v>
      </c>
      <c r="F34" s="3">
        <f t="shared" si="13"/>
        <v>0</v>
      </c>
    </row>
    <row r="35" spans="1:6" x14ac:dyDescent="0.2">
      <c r="A35" s="59"/>
      <c r="B35" s="69" t="s">
        <v>16</v>
      </c>
      <c r="C35" s="61" t="s">
        <v>13</v>
      </c>
      <c r="D35" s="1">
        <v>0</v>
      </c>
      <c r="E35" s="2">
        <v>0</v>
      </c>
      <c r="F35" s="3">
        <v>0</v>
      </c>
    </row>
    <row r="36" spans="1:6" x14ac:dyDescent="0.2">
      <c r="A36" s="59"/>
      <c r="B36" s="69" t="s">
        <v>17</v>
      </c>
      <c r="C36" s="61" t="s">
        <v>13</v>
      </c>
      <c r="D36" s="1">
        <v>0</v>
      </c>
      <c r="E36" s="2">
        <v>0</v>
      </c>
      <c r="F36" s="3">
        <v>0</v>
      </c>
    </row>
    <row r="37" spans="1:6" x14ac:dyDescent="0.2">
      <c r="A37" s="59" t="s">
        <v>31</v>
      </c>
      <c r="B37" s="68" t="s">
        <v>19</v>
      </c>
      <c r="C37" s="61" t="s">
        <v>13</v>
      </c>
      <c r="D37" s="1">
        <f>SUM(D38:D39)</f>
        <v>0</v>
      </c>
      <c r="E37" s="2">
        <f t="shared" ref="E37:F37" si="14">SUM(E38:E39)</f>
        <v>0</v>
      </c>
      <c r="F37" s="3">
        <f t="shared" si="14"/>
        <v>0</v>
      </c>
    </row>
    <row r="38" spans="1:6" x14ac:dyDescent="0.2">
      <c r="A38" s="59"/>
      <c r="B38" s="69" t="s">
        <v>16</v>
      </c>
      <c r="C38" s="61" t="s">
        <v>13</v>
      </c>
      <c r="D38" s="1">
        <v>0</v>
      </c>
      <c r="E38" s="2">
        <v>0</v>
      </c>
      <c r="F38" s="3">
        <v>0</v>
      </c>
    </row>
    <row r="39" spans="1:6" x14ac:dyDescent="0.2">
      <c r="A39" s="59"/>
      <c r="B39" s="69" t="s">
        <v>17</v>
      </c>
      <c r="C39" s="61" t="s">
        <v>13</v>
      </c>
      <c r="D39" s="1">
        <v>0</v>
      </c>
      <c r="E39" s="2">
        <v>0</v>
      </c>
      <c r="F39" s="3">
        <v>0</v>
      </c>
    </row>
    <row r="40" spans="1:6" ht="78.75" x14ac:dyDescent="0.2">
      <c r="A40" s="59" t="s">
        <v>32</v>
      </c>
      <c r="B40" s="60" t="s">
        <v>33</v>
      </c>
      <c r="C40" s="61" t="s">
        <v>13</v>
      </c>
      <c r="D40" s="1">
        <f>D41+D44</f>
        <v>0</v>
      </c>
      <c r="E40" s="2">
        <f t="shared" ref="E40:F40" si="15">E41+E44</f>
        <v>0</v>
      </c>
      <c r="F40" s="3">
        <f t="shared" si="15"/>
        <v>126.49000000000001</v>
      </c>
    </row>
    <row r="41" spans="1:6" x14ac:dyDescent="0.2">
      <c r="A41" s="59" t="s">
        <v>34</v>
      </c>
      <c r="B41" s="68" t="s">
        <v>15</v>
      </c>
      <c r="C41" s="61" t="s">
        <v>13</v>
      </c>
      <c r="D41" s="1">
        <f>SUM(D42:D43)</f>
        <v>0</v>
      </c>
      <c r="E41" s="2">
        <f t="shared" ref="E41:F41" si="16">SUM(E42:E43)</f>
        <v>0</v>
      </c>
      <c r="F41" s="3">
        <f t="shared" si="16"/>
        <v>48.064999999999998</v>
      </c>
    </row>
    <row r="42" spans="1:6" x14ac:dyDescent="0.2">
      <c r="A42" s="59"/>
      <c r="B42" s="69" t="s">
        <v>16</v>
      </c>
      <c r="C42" s="61" t="s">
        <v>13</v>
      </c>
      <c r="D42" s="1">
        <v>0</v>
      </c>
      <c r="E42" s="2">
        <v>0</v>
      </c>
      <c r="F42" s="3">
        <v>27.472000000000001</v>
      </c>
    </row>
    <row r="43" spans="1:6" x14ac:dyDescent="0.2">
      <c r="A43" s="59"/>
      <c r="B43" s="69" t="s">
        <v>17</v>
      </c>
      <c r="C43" s="61" t="s">
        <v>13</v>
      </c>
      <c r="D43" s="1">
        <v>0</v>
      </c>
      <c r="E43" s="2">
        <v>0</v>
      </c>
      <c r="F43" s="3">
        <v>20.593</v>
      </c>
    </row>
    <row r="44" spans="1:6" x14ac:dyDescent="0.2">
      <c r="A44" s="59" t="s">
        <v>35</v>
      </c>
      <c r="B44" s="68" t="s">
        <v>19</v>
      </c>
      <c r="C44" s="61" t="s">
        <v>13</v>
      </c>
      <c r="D44" s="1">
        <f>SUM(D45:D46)</f>
        <v>0</v>
      </c>
      <c r="E44" s="2">
        <f t="shared" ref="E44:F44" si="17">SUM(E45:E46)</f>
        <v>0</v>
      </c>
      <c r="F44" s="3">
        <f t="shared" si="17"/>
        <v>78.425000000000011</v>
      </c>
    </row>
    <row r="45" spans="1:6" x14ac:dyDescent="0.2">
      <c r="A45" s="59"/>
      <c r="B45" s="69" t="s">
        <v>16</v>
      </c>
      <c r="C45" s="61" t="s">
        <v>13</v>
      </c>
      <c r="D45" s="1">
        <v>0</v>
      </c>
      <c r="E45" s="2">
        <v>0</v>
      </c>
      <c r="F45" s="3">
        <v>44.825000000000003</v>
      </c>
    </row>
    <row r="46" spans="1:6" s="70" customFormat="1" x14ac:dyDescent="0.2">
      <c r="A46" s="59"/>
      <c r="B46" s="69" t="s">
        <v>17</v>
      </c>
      <c r="C46" s="61" t="s">
        <v>13</v>
      </c>
      <c r="D46" s="1">
        <v>0</v>
      </c>
      <c r="E46" s="2">
        <v>0</v>
      </c>
      <c r="F46" s="3">
        <v>33.6</v>
      </c>
    </row>
    <row r="47" spans="1:6" s="70" customFormat="1" ht="31.5" x14ac:dyDescent="0.2">
      <c r="A47" s="59" t="s">
        <v>36</v>
      </c>
      <c r="B47" s="60" t="s">
        <v>37</v>
      </c>
      <c r="C47" s="61" t="s">
        <v>13</v>
      </c>
      <c r="D47" s="1">
        <f>D48+D51</f>
        <v>2698.9830000000002</v>
      </c>
      <c r="E47" s="2">
        <f t="shared" ref="E47:F47" si="18">E48+E51</f>
        <v>3490.6898010322757</v>
      </c>
      <c r="F47" s="3">
        <f t="shared" si="18"/>
        <v>3001.2815958713722</v>
      </c>
    </row>
    <row r="48" spans="1:6" s="70" customFormat="1" x14ac:dyDescent="0.2">
      <c r="A48" s="59" t="s">
        <v>38</v>
      </c>
      <c r="B48" s="68" t="s">
        <v>15</v>
      </c>
      <c r="C48" s="61" t="s">
        <v>13</v>
      </c>
      <c r="D48" s="1">
        <f>SUM(D49:D50)</f>
        <v>1450.1</v>
      </c>
      <c r="E48" s="2">
        <f t="shared" ref="E48:F48" si="19">SUM(E49:E50)</f>
        <v>1840.4960610092999</v>
      </c>
      <c r="F48" s="3">
        <f t="shared" si="19"/>
        <v>1563.51099001839</v>
      </c>
    </row>
    <row r="49" spans="1:6" s="70" customFormat="1" x14ac:dyDescent="0.2">
      <c r="A49" s="59"/>
      <c r="B49" s="69" t="s">
        <v>16</v>
      </c>
      <c r="C49" s="61" t="s">
        <v>13</v>
      </c>
      <c r="D49" s="1">
        <v>738.15700000000004</v>
      </c>
      <c r="E49" s="2">
        <v>966.64643863536605</v>
      </c>
      <c r="F49" s="3">
        <v>816.91185395909042</v>
      </c>
    </row>
    <row r="50" spans="1:6" x14ac:dyDescent="0.2">
      <c r="A50" s="59"/>
      <c r="B50" s="69" t="s">
        <v>17</v>
      </c>
      <c r="C50" s="61" t="s">
        <v>13</v>
      </c>
      <c r="D50" s="1">
        <v>711.94299999999998</v>
      </c>
      <c r="E50" s="2">
        <v>873.8496223739337</v>
      </c>
      <c r="F50" s="3">
        <v>746.59913605929955</v>
      </c>
    </row>
    <row r="51" spans="1:6" x14ac:dyDescent="0.2">
      <c r="A51" s="59" t="s">
        <v>39</v>
      </c>
      <c r="B51" s="68" t="s">
        <v>19</v>
      </c>
      <c r="C51" s="61" t="s">
        <v>13</v>
      </c>
      <c r="D51" s="1">
        <f>SUM(D52:D53)</f>
        <v>1248.883</v>
      </c>
      <c r="E51" s="2">
        <f t="shared" ref="E51:F51" si="20">SUM(E52:E53)</f>
        <v>1650.1937400229758</v>
      </c>
      <c r="F51" s="3">
        <f t="shared" si="20"/>
        <v>1437.7706058529823</v>
      </c>
    </row>
    <row r="52" spans="1:6" x14ac:dyDescent="0.2">
      <c r="A52" s="59"/>
      <c r="B52" s="69" t="s">
        <v>16</v>
      </c>
      <c r="C52" s="61" t="s">
        <v>13</v>
      </c>
      <c r="D52" s="1">
        <v>676.59500000000003</v>
      </c>
      <c r="E52" s="2">
        <v>793.00156343369224</v>
      </c>
      <c r="F52" s="3">
        <v>729.6135482726902</v>
      </c>
    </row>
    <row r="53" spans="1:6" x14ac:dyDescent="0.2">
      <c r="A53" s="59"/>
      <c r="B53" s="69" t="s">
        <v>17</v>
      </c>
      <c r="C53" s="61" t="s">
        <v>13</v>
      </c>
      <c r="D53" s="1">
        <v>572.28800000000001</v>
      </c>
      <c r="E53" s="2">
        <v>857.19217658928358</v>
      </c>
      <c r="F53" s="3">
        <v>708.15705758029208</v>
      </c>
    </row>
    <row r="54" spans="1:6" x14ac:dyDescent="0.2">
      <c r="A54" s="59" t="s">
        <v>40</v>
      </c>
      <c r="B54" s="60" t="s">
        <v>41</v>
      </c>
      <c r="C54" s="61" t="s">
        <v>13</v>
      </c>
      <c r="D54" s="1">
        <f>D55+D58</f>
        <v>4098.1409999999996</v>
      </c>
      <c r="E54" s="2">
        <f t="shared" ref="E54:F54" si="21">E55+E58</f>
        <v>5260.4252157270512</v>
      </c>
      <c r="F54" s="3">
        <f t="shared" si="21"/>
        <v>5165.4965934615229</v>
      </c>
    </row>
    <row r="55" spans="1:6" x14ac:dyDescent="0.2">
      <c r="A55" s="59" t="s">
        <v>42</v>
      </c>
      <c r="B55" s="68" t="s">
        <v>15</v>
      </c>
      <c r="C55" s="61" t="s">
        <v>13</v>
      </c>
      <c r="D55" s="1">
        <f>SUM(D56:D57)</f>
        <v>3582.2179999999998</v>
      </c>
      <c r="E55" s="2">
        <f t="shared" ref="E55:F55" si="22">SUM(E56:E57)</f>
        <v>4588.4007945268568</v>
      </c>
      <c r="F55" s="3">
        <f t="shared" si="22"/>
        <v>4468.3090501954048</v>
      </c>
    </row>
    <row r="56" spans="1:6" x14ac:dyDescent="0.2">
      <c r="A56" s="59"/>
      <c r="B56" s="69" t="s">
        <v>16</v>
      </c>
      <c r="C56" s="61" t="s">
        <v>13</v>
      </c>
      <c r="D56" s="1">
        <v>1596.6579999999999</v>
      </c>
      <c r="E56" s="2">
        <v>2127.2157677009477</v>
      </c>
      <c r="F56" s="3">
        <v>2048.6589791276792</v>
      </c>
    </row>
    <row r="57" spans="1:6" x14ac:dyDescent="0.2">
      <c r="A57" s="59"/>
      <c r="B57" s="69" t="s">
        <v>17</v>
      </c>
      <c r="C57" s="61" t="s">
        <v>13</v>
      </c>
      <c r="D57" s="1">
        <v>1985.56</v>
      </c>
      <c r="E57" s="2">
        <v>2461.1850268259091</v>
      </c>
      <c r="F57" s="3">
        <v>2419.6500710677251</v>
      </c>
    </row>
    <row r="58" spans="1:6" x14ac:dyDescent="0.2">
      <c r="A58" s="59" t="s">
        <v>43</v>
      </c>
      <c r="B58" s="68" t="s">
        <v>19</v>
      </c>
      <c r="C58" s="61" t="s">
        <v>13</v>
      </c>
      <c r="D58" s="1">
        <f>SUM(D59:D60)</f>
        <v>515.923</v>
      </c>
      <c r="E58" s="2">
        <f t="shared" ref="E58:F58" si="23">SUM(E59:E60)</f>
        <v>672.02442120019487</v>
      </c>
      <c r="F58" s="3">
        <f t="shared" si="23"/>
        <v>697.18754326611781</v>
      </c>
    </row>
    <row r="59" spans="1:6" x14ac:dyDescent="0.2">
      <c r="A59" s="59"/>
      <c r="B59" s="69" t="s">
        <v>16</v>
      </c>
      <c r="C59" s="61" t="s">
        <v>13</v>
      </c>
      <c r="D59" s="1">
        <v>264.19499999999999</v>
      </c>
      <c r="E59" s="2">
        <v>304.62376184306811</v>
      </c>
      <c r="F59" s="3">
        <v>315.73694347625269</v>
      </c>
    </row>
    <row r="60" spans="1:6" x14ac:dyDescent="0.2">
      <c r="A60" s="59"/>
      <c r="B60" s="69" t="s">
        <v>17</v>
      </c>
      <c r="C60" s="61" t="s">
        <v>13</v>
      </c>
      <c r="D60" s="1">
        <v>251.72800000000001</v>
      </c>
      <c r="E60" s="2">
        <v>367.40065935712676</v>
      </c>
      <c r="F60" s="3">
        <v>381.45059978986512</v>
      </c>
    </row>
    <row r="61" spans="1:6" s="58" customFormat="1" ht="63" x14ac:dyDescent="0.2">
      <c r="A61" s="62" t="s">
        <v>44</v>
      </c>
      <c r="B61" s="63" t="s">
        <v>45</v>
      </c>
      <c r="C61" s="64" t="s">
        <v>13</v>
      </c>
      <c r="D61" s="65">
        <f>D62+D65+D68+D71</f>
        <v>769794.45500000007</v>
      </c>
      <c r="E61" s="66">
        <f t="shared" ref="E61:F61" si="24">E62+E65+E68+E71</f>
        <v>720532.92413680232</v>
      </c>
      <c r="F61" s="67">
        <f t="shared" si="24"/>
        <v>769865.51500000001</v>
      </c>
    </row>
    <row r="62" spans="1:6" x14ac:dyDescent="0.2">
      <c r="A62" s="59"/>
      <c r="B62" s="60" t="s">
        <v>46</v>
      </c>
      <c r="C62" s="61" t="s">
        <v>13</v>
      </c>
      <c r="D62" s="1">
        <f>D63+D64</f>
        <v>22439.108999999997</v>
      </c>
      <c r="E62" s="2">
        <f t="shared" ref="E62:F62" si="25">E63+E64</f>
        <v>21407.093776206941</v>
      </c>
      <c r="F62" s="3">
        <f t="shared" si="25"/>
        <v>22439.109000000004</v>
      </c>
    </row>
    <row r="63" spans="1:6" x14ac:dyDescent="0.2">
      <c r="A63" s="59"/>
      <c r="B63" s="69" t="s">
        <v>16</v>
      </c>
      <c r="C63" s="61" t="s">
        <v>13</v>
      </c>
      <c r="D63" s="1">
        <v>11385.093999999999</v>
      </c>
      <c r="E63" s="2">
        <v>10795.616160047957</v>
      </c>
      <c r="F63" s="3">
        <v>11385.094000000001</v>
      </c>
    </row>
    <row r="64" spans="1:6" x14ac:dyDescent="0.2">
      <c r="A64" s="59"/>
      <c r="B64" s="69" t="s">
        <v>17</v>
      </c>
      <c r="C64" s="61" t="s">
        <v>13</v>
      </c>
      <c r="D64" s="1">
        <v>11054.014999999999</v>
      </c>
      <c r="E64" s="2">
        <v>10611.477616158983</v>
      </c>
      <c r="F64" s="3">
        <v>11054.015000000001</v>
      </c>
    </row>
    <row r="65" spans="1:6" x14ac:dyDescent="0.2">
      <c r="A65" s="59"/>
      <c r="B65" s="60" t="s">
        <v>47</v>
      </c>
      <c r="C65" s="61" t="s">
        <v>13</v>
      </c>
      <c r="D65" s="1">
        <f>D66+D67</f>
        <v>9677.5589999999993</v>
      </c>
      <c r="E65" s="2">
        <f t="shared" ref="E65:F65" si="26">E66+E67</f>
        <v>9157.4484744728252</v>
      </c>
      <c r="F65" s="3">
        <f t="shared" si="26"/>
        <v>9748.6189999999988</v>
      </c>
    </row>
    <row r="66" spans="1:6" x14ac:dyDescent="0.2">
      <c r="A66" s="59"/>
      <c r="B66" s="69" t="s">
        <v>16</v>
      </c>
      <c r="C66" s="61" t="s">
        <v>13</v>
      </c>
      <c r="D66" s="1">
        <v>4938.2079999999996</v>
      </c>
      <c r="E66" s="2">
        <v>4682.525948971358</v>
      </c>
      <c r="F66" s="3">
        <v>5009.268</v>
      </c>
    </row>
    <row r="67" spans="1:6" x14ac:dyDescent="0.2">
      <c r="A67" s="59"/>
      <c r="B67" s="69" t="s">
        <v>17</v>
      </c>
      <c r="C67" s="61" t="s">
        <v>13</v>
      </c>
      <c r="D67" s="1">
        <v>4739.3509999999997</v>
      </c>
      <c r="E67" s="2">
        <v>4474.9225255014671</v>
      </c>
      <c r="F67" s="3">
        <v>4739.3509999999997</v>
      </c>
    </row>
    <row r="68" spans="1:6" x14ac:dyDescent="0.2">
      <c r="A68" s="59"/>
      <c r="B68" s="60" t="s">
        <v>48</v>
      </c>
      <c r="C68" s="61" t="s">
        <v>13</v>
      </c>
      <c r="D68" s="1">
        <f>D69+D70</f>
        <v>19897.605000000003</v>
      </c>
      <c r="E68" s="2">
        <f t="shared" ref="E68:F68" si="27">E69+E70</f>
        <v>19122.760325020099</v>
      </c>
      <c r="F68" s="3">
        <f t="shared" si="27"/>
        <v>19897.605000000003</v>
      </c>
    </row>
    <row r="69" spans="1:6" x14ac:dyDescent="0.2">
      <c r="A69" s="59"/>
      <c r="B69" s="69" t="s">
        <v>16</v>
      </c>
      <c r="C69" s="61" t="s">
        <v>13</v>
      </c>
      <c r="D69" s="1">
        <v>9919.9320000000007</v>
      </c>
      <c r="E69" s="2">
        <v>9406.3148012459842</v>
      </c>
      <c r="F69" s="3">
        <v>9919.9320000000007</v>
      </c>
    </row>
    <row r="70" spans="1:6" x14ac:dyDescent="0.2">
      <c r="A70" s="59"/>
      <c r="B70" s="69" t="s">
        <v>17</v>
      </c>
      <c r="C70" s="61" t="s">
        <v>13</v>
      </c>
      <c r="D70" s="1">
        <v>9977.6730000000007</v>
      </c>
      <c r="E70" s="2">
        <v>9716.4455237741131</v>
      </c>
      <c r="F70" s="3">
        <v>9977.6730000000007</v>
      </c>
    </row>
    <row r="71" spans="1:6" x14ac:dyDescent="0.2">
      <c r="A71" s="59"/>
      <c r="B71" s="60" t="s">
        <v>49</v>
      </c>
      <c r="C71" s="61" t="s">
        <v>13</v>
      </c>
      <c r="D71" s="1">
        <f>D72+D73</f>
        <v>717780.18200000003</v>
      </c>
      <c r="E71" s="2">
        <f t="shared" ref="E71:F71" si="28">E72+E73</f>
        <v>670845.62156110245</v>
      </c>
      <c r="F71" s="3">
        <f t="shared" si="28"/>
        <v>717780.18200000003</v>
      </c>
    </row>
    <row r="72" spans="1:6" x14ac:dyDescent="0.2">
      <c r="A72" s="59"/>
      <c r="B72" s="69" t="s">
        <v>16</v>
      </c>
      <c r="C72" s="61" t="s">
        <v>13</v>
      </c>
      <c r="D72" s="1">
        <v>348044.223</v>
      </c>
      <c r="E72" s="2">
        <v>340252.15849342744</v>
      </c>
      <c r="F72" s="3">
        <v>348044.223</v>
      </c>
    </row>
    <row r="73" spans="1:6" x14ac:dyDescent="0.2">
      <c r="A73" s="59"/>
      <c r="B73" s="69" t="s">
        <v>17</v>
      </c>
      <c r="C73" s="61" t="s">
        <v>13</v>
      </c>
      <c r="D73" s="1">
        <v>369735.95899999997</v>
      </c>
      <c r="E73" s="2">
        <v>330593.46306767501</v>
      </c>
      <c r="F73" s="3">
        <v>369735.95900000003</v>
      </c>
    </row>
    <row r="74" spans="1:6" s="58" customFormat="1" ht="47.25" x14ac:dyDescent="0.2">
      <c r="A74" s="62" t="s">
        <v>50</v>
      </c>
      <c r="B74" s="63" t="s">
        <v>51</v>
      </c>
      <c r="C74" s="64" t="s">
        <v>13</v>
      </c>
      <c r="D74" s="65">
        <f>D75+D76</f>
        <v>9104.8809999999994</v>
      </c>
      <c r="E74" s="66">
        <f t="shared" ref="E74:F74" si="29">E75+E76</f>
        <v>12559.07586319765</v>
      </c>
      <c r="F74" s="67">
        <f t="shared" si="29"/>
        <v>9104.8810000000012</v>
      </c>
    </row>
    <row r="75" spans="1:6" x14ac:dyDescent="0.2">
      <c r="A75" s="59"/>
      <c r="B75" s="68" t="s">
        <v>52</v>
      </c>
      <c r="C75" s="61" t="s">
        <v>13</v>
      </c>
      <c r="D75" s="1">
        <v>4607.5959999999995</v>
      </c>
      <c r="E75" s="2">
        <v>6469.3845963071799</v>
      </c>
      <c r="F75" s="3">
        <v>4607.5960000000014</v>
      </c>
    </row>
    <row r="76" spans="1:6" ht="16.5" thickBot="1" x14ac:dyDescent="0.25">
      <c r="A76" s="71"/>
      <c r="B76" s="72" t="s">
        <v>53</v>
      </c>
      <c r="C76" s="73" t="s">
        <v>13</v>
      </c>
      <c r="D76" s="4">
        <v>4497.2849999999999</v>
      </c>
      <c r="E76" s="5">
        <v>6089.6912668904697</v>
      </c>
      <c r="F76" s="6">
        <v>4497.2849999999999</v>
      </c>
    </row>
    <row r="77" spans="1:6" s="58" customFormat="1" x14ac:dyDescent="0.2">
      <c r="A77" s="52" t="s">
        <v>54</v>
      </c>
      <c r="B77" s="53" t="s">
        <v>55</v>
      </c>
      <c r="C77" s="54"/>
      <c r="D77" s="74">
        <f>D79+D80+D85</f>
        <v>4.4840000000000009</v>
      </c>
      <c r="E77" s="75">
        <f t="shared" ref="E77:F77" si="30">E79+E80+E85</f>
        <v>4.4840000000000009</v>
      </c>
      <c r="F77" s="76">
        <f t="shared" si="30"/>
        <v>4.4840000000000009</v>
      </c>
    </row>
    <row r="78" spans="1:6" x14ac:dyDescent="0.2">
      <c r="A78" s="59"/>
      <c r="B78" s="60" t="s">
        <v>10</v>
      </c>
      <c r="C78" s="61"/>
      <c r="D78" s="7"/>
      <c r="E78" s="8"/>
      <c r="F78" s="9"/>
    </row>
    <row r="79" spans="1:6" ht="31.5" x14ac:dyDescent="0.2">
      <c r="A79" s="62" t="s">
        <v>56</v>
      </c>
      <c r="B79" s="63" t="s">
        <v>57</v>
      </c>
      <c r="C79" s="64" t="s">
        <v>58</v>
      </c>
      <c r="D79" s="10">
        <v>4.2670000000000003</v>
      </c>
      <c r="E79" s="11">
        <f>D79</f>
        <v>4.2670000000000003</v>
      </c>
      <c r="F79" s="12">
        <f>E79</f>
        <v>4.2670000000000003</v>
      </c>
    </row>
    <row r="80" spans="1:6" ht="63" x14ac:dyDescent="0.2">
      <c r="A80" s="62" t="s">
        <v>59</v>
      </c>
      <c r="B80" s="63" t="s">
        <v>60</v>
      </c>
      <c r="C80" s="64" t="s">
        <v>58</v>
      </c>
      <c r="D80" s="10">
        <f>SUM(D81:D84)</f>
        <v>0.21600000000000003</v>
      </c>
      <c r="E80" s="11">
        <f t="shared" ref="E80:F80" si="31">SUM(E81:E84)</f>
        <v>0.21600000000000003</v>
      </c>
      <c r="F80" s="12">
        <f t="shared" si="31"/>
        <v>0.21600000000000003</v>
      </c>
    </row>
    <row r="81" spans="1:6" x14ac:dyDescent="0.2">
      <c r="A81" s="59"/>
      <c r="B81" s="68" t="s">
        <v>46</v>
      </c>
      <c r="C81" s="61" t="s">
        <v>58</v>
      </c>
      <c r="D81" s="7">
        <v>0.19500000000000001</v>
      </c>
      <c r="E81" s="8">
        <f t="shared" ref="E81:F85" si="32">D81</f>
        <v>0.19500000000000001</v>
      </c>
      <c r="F81" s="9">
        <f t="shared" si="32"/>
        <v>0.19500000000000001</v>
      </c>
    </row>
    <row r="82" spans="1:6" x14ac:dyDescent="0.2">
      <c r="A82" s="59"/>
      <c r="B82" s="68" t="s">
        <v>47</v>
      </c>
      <c r="C82" s="61" t="s">
        <v>58</v>
      </c>
      <c r="D82" s="7">
        <v>1.7000000000000001E-2</v>
      </c>
      <c r="E82" s="8">
        <f t="shared" si="32"/>
        <v>1.7000000000000001E-2</v>
      </c>
      <c r="F82" s="9">
        <f t="shared" si="32"/>
        <v>1.7000000000000001E-2</v>
      </c>
    </row>
    <row r="83" spans="1:6" x14ac:dyDescent="0.2">
      <c r="A83" s="59"/>
      <c r="B83" s="68" t="s">
        <v>48</v>
      </c>
      <c r="C83" s="61" t="s">
        <v>58</v>
      </c>
      <c r="D83" s="7">
        <v>3.0000000000000001E-3</v>
      </c>
      <c r="E83" s="8">
        <f t="shared" si="32"/>
        <v>3.0000000000000001E-3</v>
      </c>
      <c r="F83" s="9">
        <f t="shared" si="32"/>
        <v>3.0000000000000001E-3</v>
      </c>
    </row>
    <row r="84" spans="1:6" x14ac:dyDescent="0.2">
      <c r="A84" s="59"/>
      <c r="B84" s="68" t="s">
        <v>49</v>
      </c>
      <c r="C84" s="61" t="s">
        <v>58</v>
      </c>
      <c r="D84" s="7">
        <v>1E-3</v>
      </c>
      <c r="E84" s="8">
        <f t="shared" si="32"/>
        <v>1E-3</v>
      </c>
      <c r="F84" s="9">
        <f t="shared" si="32"/>
        <v>1E-3</v>
      </c>
    </row>
    <row r="85" spans="1:6" ht="48" thickBot="1" x14ac:dyDescent="0.25">
      <c r="A85" s="77" t="s">
        <v>61</v>
      </c>
      <c r="B85" s="78" t="s">
        <v>62</v>
      </c>
      <c r="C85" s="79" t="s">
        <v>58</v>
      </c>
      <c r="D85" s="13">
        <v>1E-3</v>
      </c>
      <c r="E85" s="14">
        <f t="shared" si="32"/>
        <v>1E-3</v>
      </c>
      <c r="F85" s="15">
        <f t="shared" si="32"/>
        <v>1E-3</v>
      </c>
    </row>
    <row r="86" spans="1:6" s="58" customFormat="1" ht="31.5" x14ac:dyDescent="0.2">
      <c r="A86" s="52" t="s">
        <v>63</v>
      </c>
      <c r="B86" s="53" t="s">
        <v>64</v>
      </c>
      <c r="C86" s="54"/>
      <c r="D86" s="74">
        <f>D88+D89</f>
        <v>9371</v>
      </c>
      <c r="E86" s="75">
        <f t="shared" ref="E86:F86" si="33">E88+E89</f>
        <v>9371</v>
      </c>
      <c r="F86" s="76">
        <f t="shared" si="33"/>
        <v>9371</v>
      </c>
    </row>
    <row r="87" spans="1:6" x14ac:dyDescent="0.2">
      <c r="A87" s="59"/>
      <c r="B87" s="60" t="s">
        <v>10</v>
      </c>
      <c r="C87" s="61"/>
      <c r="D87" s="7"/>
      <c r="E87" s="8"/>
      <c r="F87" s="9"/>
    </row>
    <row r="88" spans="1:6" ht="31.5" x14ac:dyDescent="0.2">
      <c r="A88" s="62" t="s">
        <v>65</v>
      </c>
      <c r="B88" s="63" t="s">
        <v>66</v>
      </c>
      <c r="C88" s="64" t="s">
        <v>67</v>
      </c>
      <c r="D88" s="10">
        <v>4270</v>
      </c>
      <c r="E88" s="11">
        <f>D88</f>
        <v>4270</v>
      </c>
      <c r="F88" s="12">
        <f>E88</f>
        <v>4270</v>
      </c>
    </row>
    <row r="89" spans="1:6" ht="63" x14ac:dyDescent="0.2">
      <c r="A89" s="62" t="s">
        <v>68</v>
      </c>
      <c r="B89" s="63" t="s">
        <v>69</v>
      </c>
      <c r="C89" s="64" t="s">
        <v>67</v>
      </c>
      <c r="D89" s="10">
        <f>SUM(D90:D93)</f>
        <v>5101</v>
      </c>
      <c r="E89" s="11">
        <f t="shared" ref="E89:F89" si="34">SUM(E90:E93)</f>
        <v>5101</v>
      </c>
      <c r="F89" s="12">
        <f t="shared" si="34"/>
        <v>5101</v>
      </c>
    </row>
    <row r="90" spans="1:6" x14ac:dyDescent="0.2">
      <c r="A90" s="59"/>
      <c r="B90" s="68" t="s">
        <v>46</v>
      </c>
      <c r="C90" s="61" t="s">
        <v>67</v>
      </c>
      <c r="D90" s="7">
        <v>338</v>
      </c>
      <c r="E90" s="8">
        <f t="shared" ref="E90:F93" si="35">D90</f>
        <v>338</v>
      </c>
      <c r="F90" s="9">
        <f t="shared" si="35"/>
        <v>338</v>
      </c>
    </row>
    <row r="91" spans="1:6" x14ac:dyDescent="0.2">
      <c r="A91" s="59"/>
      <c r="B91" s="68" t="s">
        <v>47</v>
      </c>
      <c r="C91" s="61" t="s">
        <v>67</v>
      </c>
      <c r="D91" s="7">
        <v>38</v>
      </c>
      <c r="E91" s="8">
        <f t="shared" si="35"/>
        <v>38</v>
      </c>
      <c r="F91" s="9">
        <f t="shared" si="35"/>
        <v>38</v>
      </c>
    </row>
    <row r="92" spans="1:6" x14ac:dyDescent="0.2">
      <c r="A92" s="59"/>
      <c r="B92" s="68" t="s">
        <v>48</v>
      </c>
      <c r="C92" s="61" t="s">
        <v>67</v>
      </c>
      <c r="D92" s="7">
        <v>7</v>
      </c>
      <c r="E92" s="8">
        <f t="shared" si="35"/>
        <v>7</v>
      </c>
      <c r="F92" s="9">
        <f t="shared" si="35"/>
        <v>7</v>
      </c>
    </row>
    <row r="93" spans="1:6" ht="16.5" thickBot="1" x14ac:dyDescent="0.25">
      <c r="A93" s="71"/>
      <c r="B93" s="72" t="s">
        <v>49</v>
      </c>
      <c r="C93" s="73" t="s">
        <v>67</v>
      </c>
      <c r="D93" s="16">
        <v>4718</v>
      </c>
      <c r="E93" s="17">
        <f t="shared" si="35"/>
        <v>4718</v>
      </c>
      <c r="F93" s="18">
        <f t="shared" si="35"/>
        <v>4718</v>
      </c>
    </row>
    <row r="94" spans="1:6" ht="16.5" thickBot="1" x14ac:dyDescent="0.25">
      <c r="A94" s="80" t="s">
        <v>70</v>
      </c>
      <c r="B94" s="81" t="s">
        <v>71</v>
      </c>
      <c r="C94" s="82" t="s">
        <v>67</v>
      </c>
      <c r="D94" s="83">
        <f>D86</f>
        <v>9371</v>
      </c>
      <c r="E94" s="84">
        <f t="shared" ref="E94:F94" si="36">E86</f>
        <v>9371</v>
      </c>
      <c r="F94" s="85">
        <f t="shared" si="36"/>
        <v>9371</v>
      </c>
    </row>
    <row r="95" spans="1:6" ht="31.5" x14ac:dyDescent="0.2">
      <c r="A95" s="86" t="s">
        <v>72</v>
      </c>
      <c r="B95" s="87" t="s">
        <v>73</v>
      </c>
      <c r="C95" s="88" t="s">
        <v>74</v>
      </c>
      <c r="D95" s="89">
        <v>63814.002310413314</v>
      </c>
      <c r="E95" s="90">
        <v>71845.209113485893</v>
      </c>
      <c r="F95" s="91">
        <v>148727.44412895004</v>
      </c>
    </row>
    <row r="96" spans="1:6" ht="31.5" x14ac:dyDescent="0.2">
      <c r="A96" s="59" t="s">
        <v>75</v>
      </c>
      <c r="B96" s="60" t="s">
        <v>76</v>
      </c>
      <c r="C96" s="61"/>
      <c r="D96" s="92"/>
      <c r="E96" s="93"/>
      <c r="F96" s="94"/>
    </row>
    <row r="97" spans="1:6" x14ac:dyDescent="0.2">
      <c r="A97" s="59" t="s">
        <v>77</v>
      </c>
      <c r="B97" s="60" t="s">
        <v>78</v>
      </c>
      <c r="C97" s="61" t="s">
        <v>79</v>
      </c>
      <c r="D97" s="19">
        <v>44.123278060208875</v>
      </c>
      <c r="E97" s="20">
        <v>44.763392117226687</v>
      </c>
      <c r="F97" s="95">
        <v>44.09807107594952</v>
      </c>
    </row>
    <row r="98" spans="1:6" ht="47.25" x14ac:dyDescent="0.2">
      <c r="A98" s="59" t="s">
        <v>80</v>
      </c>
      <c r="B98" s="60" t="s">
        <v>81</v>
      </c>
      <c r="C98" s="61" t="s">
        <v>82</v>
      </c>
      <c r="D98" s="19">
        <v>56.674819896084124</v>
      </c>
      <c r="E98" s="20">
        <v>66.197359581920253</v>
      </c>
      <c r="F98" s="95">
        <v>75.295190499881642</v>
      </c>
    </row>
    <row r="99" spans="1:6" ht="31.5" x14ac:dyDescent="0.2">
      <c r="A99" s="59" t="s">
        <v>83</v>
      </c>
      <c r="B99" s="60" t="s">
        <v>84</v>
      </c>
      <c r="C99" s="61"/>
      <c r="D99" s="19" t="s">
        <v>85</v>
      </c>
      <c r="E99" s="20" t="s">
        <v>85</v>
      </c>
      <c r="F99" s="95" t="s">
        <v>85</v>
      </c>
    </row>
    <row r="100" spans="1:6" ht="31.5" x14ac:dyDescent="0.2">
      <c r="A100" s="59" t="s">
        <v>86</v>
      </c>
      <c r="B100" s="60" t="s">
        <v>87</v>
      </c>
      <c r="C100" s="61" t="s">
        <v>74</v>
      </c>
      <c r="D100" s="19">
        <v>448.91532494050722</v>
      </c>
      <c r="E100" s="20">
        <v>786.41796806045602</v>
      </c>
      <c r="F100" s="95">
        <v>21533.348311016063</v>
      </c>
    </row>
    <row r="101" spans="1:6" ht="31.5" x14ac:dyDescent="0.2">
      <c r="A101" s="59" t="s">
        <v>88</v>
      </c>
      <c r="B101" s="60" t="s">
        <v>89</v>
      </c>
      <c r="C101" s="61" t="s">
        <v>74</v>
      </c>
      <c r="D101" s="19">
        <v>3664.6148974735265</v>
      </c>
      <c r="E101" s="20">
        <v>4814.0089290671403</v>
      </c>
      <c r="F101" s="95">
        <v>31640.83833455421</v>
      </c>
    </row>
    <row r="102" spans="1:6" ht="31.5" x14ac:dyDescent="0.2">
      <c r="A102" s="59" t="s">
        <v>90</v>
      </c>
      <c r="B102" s="60" t="s">
        <v>91</v>
      </c>
      <c r="C102" s="61" t="s">
        <v>74</v>
      </c>
      <c r="D102" s="19">
        <v>1663.7662722305163</v>
      </c>
      <c r="E102" s="20">
        <v>3114.4973401008501</v>
      </c>
      <c r="F102" s="95">
        <v>10816.541391196362</v>
      </c>
    </row>
    <row r="103" spans="1:6" ht="31.5" x14ac:dyDescent="0.2">
      <c r="A103" s="59" t="s">
        <v>92</v>
      </c>
      <c r="B103" s="60" t="s">
        <v>93</v>
      </c>
      <c r="C103" s="61" t="s">
        <v>74</v>
      </c>
      <c r="D103" s="19">
        <v>2079.7078365912544</v>
      </c>
      <c r="E103" s="20">
        <v>5709.9117901848895</v>
      </c>
      <c r="F103" s="95">
        <v>13520.676738995453</v>
      </c>
    </row>
    <row r="104" spans="1:6" ht="31.5" x14ac:dyDescent="0.2">
      <c r="A104" s="59" t="s">
        <v>94</v>
      </c>
      <c r="B104" s="60" t="s">
        <v>95</v>
      </c>
      <c r="C104" s="61" t="s">
        <v>96</v>
      </c>
      <c r="D104" s="19">
        <f>IFERROR(D103/D95*100,0)</f>
        <v>3.2590148890440034</v>
      </c>
      <c r="E104" s="20">
        <f t="shared" ref="E104:F104" si="37">IFERROR(E103/E95*100,0)</f>
        <v>7.9475192022415531</v>
      </c>
      <c r="F104" s="95">
        <f t="shared" si="37"/>
        <v>9.0909090909090864</v>
      </c>
    </row>
    <row r="105" spans="1:6" ht="48" thickBot="1" x14ac:dyDescent="0.25">
      <c r="A105" s="71" t="s">
        <v>97</v>
      </c>
      <c r="B105" s="96" t="s">
        <v>98</v>
      </c>
      <c r="C105" s="73"/>
      <c r="D105" s="97" t="s">
        <v>85</v>
      </c>
      <c r="E105" s="98" t="s">
        <v>85</v>
      </c>
      <c r="F105" s="99" t="s">
        <v>85</v>
      </c>
    </row>
    <row r="106" spans="1:6" s="70" customFormat="1" x14ac:dyDescent="0.2">
      <c r="A106" s="100" t="s">
        <v>99</v>
      </c>
      <c r="D106" s="44"/>
    </row>
    <row r="107" spans="1:6" x14ac:dyDescent="0.2">
      <c r="A107" s="70"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B24" sqref="B24"/>
      <selection pane="topRight" activeCell="B24" sqref="B24"/>
      <selection pane="bottomLeft" activeCell="B24" sqref="B24"/>
      <selection pane="bottomRight" activeCell="C56" sqref="C56"/>
    </sheetView>
  </sheetViews>
  <sheetFormatPr defaultColWidth="9.140625" defaultRowHeight="15.75" outlineLevelRow="1" x14ac:dyDescent="0.25"/>
  <cols>
    <col min="1" max="1" width="7.7109375" style="21" customWidth="1"/>
    <col min="2" max="2" width="48.42578125" style="21" customWidth="1"/>
    <col min="3" max="3" width="12.28515625" style="21" customWidth="1"/>
    <col min="4" max="9" width="11" style="21" customWidth="1"/>
    <col min="10" max="10" width="21" style="21" bestFit="1" customWidth="1"/>
    <col min="11" max="16384" width="9.140625" style="21"/>
  </cols>
  <sheetData>
    <row r="1" spans="1:9" ht="51" customHeight="1" x14ac:dyDescent="0.25">
      <c r="G1" s="108" t="s">
        <v>101</v>
      </c>
      <c r="H1" s="108"/>
      <c r="I1" s="108"/>
    </row>
    <row r="5" spans="1:9" ht="16.5" x14ac:dyDescent="0.25">
      <c r="A5" s="109" t="s">
        <v>102</v>
      </c>
      <c r="B5" s="109"/>
      <c r="C5" s="109"/>
      <c r="D5" s="109"/>
      <c r="E5" s="109"/>
      <c r="F5" s="109"/>
      <c r="G5" s="109"/>
      <c r="H5" s="109"/>
      <c r="I5" s="109"/>
    </row>
    <row r="6" spans="1:9" x14ac:dyDescent="0.25">
      <c r="C6" s="22" t="s">
        <v>158</v>
      </c>
    </row>
    <row r="8" spans="1:9" s="23" customFormat="1" ht="42" customHeight="1" x14ac:dyDescent="0.2">
      <c r="A8" s="110" t="s">
        <v>2</v>
      </c>
      <c r="B8" s="111" t="s">
        <v>3</v>
      </c>
      <c r="C8" s="111" t="s">
        <v>103</v>
      </c>
      <c r="D8" s="111" t="s">
        <v>104</v>
      </c>
      <c r="E8" s="111"/>
      <c r="F8" s="111" t="s">
        <v>105</v>
      </c>
      <c r="G8" s="111"/>
      <c r="H8" s="111" t="s">
        <v>106</v>
      </c>
      <c r="I8" s="112"/>
    </row>
    <row r="9" spans="1:9" s="26" customFormat="1" ht="30" x14ac:dyDescent="0.2">
      <c r="A9" s="110"/>
      <c r="B9" s="111"/>
      <c r="C9" s="111"/>
      <c r="D9" s="24" t="s">
        <v>107</v>
      </c>
      <c r="E9" s="24" t="s">
        <v>108</v>
      </c>
      <c r="F9" s="24" t="s">
        <v>107</v>
      </c>
      <c r="G9" s="24" t="s">
        <v>108</v>
      </c>
      <c r="H9" s="24" t="s">
        <v>107</v>
      </c>
      <c r="I9" s="25" t="s">
        <v>108</v>
      </c>
    </row>
    <row r="10" spans="1:9" s="26" customFormat="1" ht="30" hidden="1" outlineLevel="1" x14ac:dyDescent="0.2">
      <c r="A10" s="27" t="s">
        <v>8</v>
      </c>
      <c r="B10" s="28" t="s">
        <v>109</v>
      </c>
      <c r="C10" s="27"/>
      <c r="D10" s="29"/>
      <c r="E10" s="29"/>
      <c r="F10" s="29"/>
      <c r="G10" s="29"/>
      <c r="H10" s="29"/>
      <c r="I10" s="29"/>
    </row>
    <row r="11" spans="1:9" s="26" customFormat="1" ht="30" hidden="1" outlineLevel="1" x14ac:dyDescent="0.2">
      <c r="A11" s="30" t="s">
        <v>11</v>
      </c>
      <c r="B11" s="31" t="s">
        <v>110</v>
      </c>
      <c r="C11" s="30"/>
      <c r="D11" s="32"/>
      <c r="E11" s="32"/>
      <c r="F11" s="32"/>
      <c r="G11" s="32"/>
      <c r="H11" s="32"/>
      <c r="I11" s="32"/>
    </row>
    <row r="12" spans="1:9" s="26" customFormat="1" ht="150" hidden="1" outlineLevel="1" x14ac:dyDescent="0.2">
      <c r="A12" s="30"/>
      <c r="B12" s="31" t="s">
        <v>111</v>
      </c>
      <c r="C12" s="30" t="s">
        <v>112</v>
      </c>
      <c r="D12" s="32"/>
      <c r="E12" s="32"/>
      <c r="F12" s="32"/>
      <c r="G12" s="32"/>
      <c r="H12" s="32"/>
      <c r="I12" s="32"/>
    </row>
    <row r="13" spans="1:9" s="26" customFormat="1" ht="165" hidden="1" outlineLevel="1" x14ac:dyDescent="0.2">
      <c r="A13" s="30"/>
      <c r="B13" s="31" t="s">
        <v>113</v>
      </c>
      <c r="C13" s="30" t="s">
        <v>114</v>
      </c>
      <c r="D13" s="32"/>
      <c r="E13" s="32"/>
      <c r="F13" s="32"/>
      <c r="G13" s="32"/>
      <c r="H13" s="32"/>
      <c r="I13" s="32"/>
    </row>
    <row r="14" spans="1:9" s="26" customFormat="1" ht="30" hidden="1" outlineLevel="1" x14ac:dyDescent="0.2">
      <c r="A14" s="30" t="s">
        <v>44</v>
      </c>
      <c r="B14" s="31" t="s">
        <v>115</v>
      </c>
      <c r="C14" s="30"/>
      <c r="D14" s="32"/>
      <c r="E14" s="32"/>
      <c r="F14" s="32"/>
      <c r="G14" s="32"/>
      <c r="H14" s="32"/>
      <c r="I14" s="32"/>
    </row>
    <row r="15" spans="1:9" s="26" customFormat="1" ht="15" hidden="1" outlineLevel="1" x14ac:dyDescent="0.2">
      <c r="A15" s="30"/>
      <c r="B15" s="31" t="s">
        <v>116</v>
      </c>
      <c r="C15" s="30"/>
      <c r="D15" s="32"/>
      <c r="E15" s="32"/>
      <c r="F15" s="32"/>
      <c r="G15" s="32"/>
      <c r="H15" s="32"/>
      <c r="I15" s="32"/>
    </row>
    <row r="16" spans="1:9" s="26" customFormat="1" ht="30" hidden="1" outlineLevel="1" x14ac:dyDescent="0.2">
      <c r="A16" s="30"/>
      <c r="B16" s="31" t="s">
        <v>117</v>
      </c>
      <c r="C16" s="30" t="s">
        <v>112</v>
      </c>
      <c r="D16" s="32"/>
      <c r="E16" s="32"/>
      <c r="F16" s="32"/>
      <c r="G16" s="32"/>
      <c r="H16" s="32"/>
      <c r="I16" s="32"/>
    </row>
    <row r="17" spans="1:11" s="26" customFormat="1" ht="30" hidden="1" outlineLevel="1" x14ac:dyDescent="0.2">
      <c r="A17" s="30"/>
      <c r="B17" s="31" t="s">
        <v>118</v>
      </c>
      <c r="C17" s="30" t="s">
        <v>114</v>
      </c>
      <c r="D17" s="32"/>
      <c r="E17" s="32"/>
      <c r="F17" s="32"/>
      <c r="G17" s="32"/>
      <c r="H17" s="32"/>
      <c r="I17" s="32"/>
    </row>
    <row r="18" spans="1:11" s="26" customFormat="1" ht="15" hidden="1" outlineLevel="1" x14ac:dyDescent="0.2">
      <c r="A18" s="30"/>
      <c r="B18" s="31" t="s">
        <v>119</v>
      </c>
      <c r="C18" s="30" t="s">
        <v>114</v>
      </c>
      <c r="D18" s="32"/>
      <c r="E18" s="32"/>
      <c r="F18" s="32"/>
      <c r="G18" s="32"/>
      <c r="H18" s="32"/>
      <c r="I18" s="32"/>
    </row>
    <row r="19" spans="1:11" s="26" customFormat="1" ht="30" hidden="1" outlineLevel="1" x14ac:dyDescent="0.2">
      <c r="A19" s="27" t="s">
        <v>54</v>
      </c>
      <c r="B19" s="28" t="s">
        <v>120</v>
      </c>
      <c r="C19" s="27" t="s">
        <v>114</v>
      </c>
      <c r="D19" s="29"/>
      <c r="E19" s="29"/>
      <c r="F19" s="29"/>
      <c r="G19" s="29"/>
      <c r="H19" s="29"/>
      <c r="I19" s="29"/>
    </row>
    <row r="20" spans="1:11" s="26" customFormat="1" ht="15" collapsed="1" x14ac:dyDescent="0.2">
      <c r="A20" s="33" t="s">
        <v>63</v>
      </c>
      <c r="B20" s="34" t="s">
        <v>121</v>
      </c>
      <c r="C20" s="33"/>
      <c r="D20" s="35"/>
      <c r="E20" s="35"/>
      <c r="F20" s="35"/>
      <c r="G20" s="35"/>
      <c r="H20" s="35"/>
      <c r="I20" s="35"/>
    </row>
    <row r="21" spans="1:11" s="26" customFormat="1" ht="45" x14ac:dyDescent="0.2">
      <c r="A21" s="30" t="s">
        <v>65</v>
      </c>
      <c r="B21" s="31" t="s">
        <v>122</v>
      </c>
      <c r="C21" s="30" t="s">
        <v>114</v>
      </c>
      <c r="D21" s="32">
        <v>98.16</v>
      </c>
      <c r="E21" s="32">
        <v>196.32</v>
      </c>
      <c r="F21" s="32">
        <v>196.32</v>
      </c>
      <c r="G21" s="32">
        <v>85.96</v>
      </c>
      <c r="H21" s="36">
        <v>85.96</v>
      </c>
      <c r="I21" s="36">
        <v>264.00412500583377</v>
      </c>
    </row>
    <row r="22" spans="1:11" s="26" customFormat="1" ht="60" x14ac:dyDescent="0.2">
      <c r="A22" s="30" t="s">
        <v>68</v>
      </c>
      <c r="B22" s="31" t="s">
        <v>123</v>
      </c>
      <c r="C22" s="30" t="s">
        <v>114</v>
      </c>
      <c r="D22" s="32">
        <v>76.81</v>
      </c>
      <c r="E22" s="32">
        <v>87.56</v>
      </c>
      <c r="F22" s="32">
        <v>87.56</v>
      </c>
      <c r="G22" s="32">
        <v>96.320000000000007</v>
      </c>
      <c r="H22" s="36">
        <v>96.320000000000007</v>
      </c>
      <c r="I22" s="36">
        <v>771.71648894025782</v>
      </c>
    </row>
    <row r="23" spans="1:11" s="26" customFormat="1" ht="15" x14ac:dyDescent="0.2">
      <c r="A23" s="30" t="s">
        <v>124</v>
      </c>
      <c r="B23" s="31" t="s">
        <v>125</v>
      </c>
      <c r="C23" s="30" t="s">
        <v>96</v>
      </c>
      <c r="D23" s="32"/>
      <c r="E23" s="32"/>
      <c r="F23" s="32"/>
      <c r="G23" s="32"/>
      <c r="H23" s="32"/>
      <c r="I23" s="32"/>
    </row>
    <row r="24" spans="1:11" s="26" customFormat="1" ht="15" x14ac:dyDescent="0.2">
      <c r="A24" s="30"/>
      <c r="B24" s="31" t="s">
        <v>46</v>
      </c>
      <c r="C24" s="30" t="s">
        <v>96</v>
      </c>
      <c r="D24" s="36">
        <v>14.57</v>
      </c>
      <c r="E24" s="36">
        <v>14.27</v>
      </c>
      <c r="F24" s="36">
        <v>14.27</v>
      </c>
      <c r="G24" s="37">
        <v>14.63</v>
      </c>
      <c r="H24" s="37">
        <v>14.63</v>
      </c>
      <c r="I24" s="36">
        <v>14.454177182694455</v>
      </c>
      <c r="K24" s="38"/>
    </row>
    <row r="25" spans="1:11" s="26" customFormat="1" ht="15" x14ac:dyDescent="0.2">
      <c r="A25" s="30"/>
      <c r="B25" s="31" t="s">
        <v>47</v>
      </c>
      <c r="C25" s="30" t="s">
        <v>96</v>
      </c>
      <c r="D25" s="36">
        <v>13.39</v>
      </c>
      <c r="E25" s="36">
        <v>13.11</v>
      </c>
      <c r="F25" s="36">
        <v>13.11</v>
      </c>
      <c r="G25" s="37">
        <v>13.45</v>
      </c>
      <c r="H25" s="37">
        <v>13.449999999999998</v>
      </c>
      <c r="I25" s="36">
        <v>13.284893284120752</v>
      </c>
      <c r="K25" s="38"/>
    </row>
    <row r="26" spans="1:11" s="26" customFormat="1" ht="15" x14ac:dyDescent="0.2">
      <c r="A26" s="30"/>
      <c r="B26" s="31" t="s">
        <v>48</v>
      </c>
      <c r="C26" s="30" t="s">
        <v>96</v>
      </c>
      <c r="D26" s="36">
        <v>9.1199999999999992</v>
      </c>
      <c r="E26" s="36">
        <v>8.93</v>
      </c>
      <c r="F26" s="36">
        <v>8.93</v>
      </c>
      <c r="G26" s="37">
        <v>9.16</v>
      </c>
      <c r="H26" s="37">
        <v>9.16</v>
      </c>
      <c r="I26" s="36">
        <v>9.0495718013391357</v>
      </c>
      <c r="K26" s="38"/>
    </row>
    <row r="27" spans="1:11" s="26" customFormat="1" ht="15" x14ac:dyDescent="0.2">
      <c r="A27" s="30"/>
      <c r="B27" s="31" t="s">
        <v>49</v>
      </c>
      <c r="C27" s="30" t="s">
        <v>96</v>
      </c>
      <c r="D27" s="36">
        <v>5.29</v>
      </c>
      <c r="E27" s="36">
        <v>5.18</v>
      </c>
      <c r="F27" s="36">
        <v>5.18</v>
      </c>
      <c r="G27" s="37">
        <v>5.31</v>
      </c>
      <c r="H27" s="37">
        <v>5.31</v>
      </c>
      <c r="I27" s="36">
        <v>5.2484469453894489</v>
      </c>
      <c r="K27" s="38"/>
    </row>
    <row r="28" spans="1:11" s="26" customFormat="1" ht="15" hidden="1" outlineLevel="1" x14ac:dyDescent="0.2">
      <c r="A28" s="27" t="s">
        <v>70</v>
      </c>
      <c r="B28" s="28" t="s">
        <v>126</v>
      </c>
      <c r="C28" s="27" t="s">
        <v>96</v>
      </c>
      <c r="D28" s="29"/>
      <c r="E28" s="29"/>
      <c r="F28" s="29"/>
      <c r="G28" s="29"/>
      <c r="H28" s="36" t="e">
        <v>#VALUE!</v>
      </c>
      <c r="I28" s="29"/>
    </row>
    <row r="29" spans="1:11" s="26" customFormat="1" ht="30" hidden="1" outlineLevel="1" x14ac:dyDescent="0.2">
      <c r="A29" s="30" t="s">
        <v>127</v>
      </c>
      <c r="B29" s="31" t="s">
        <v>128</v>
      </c>
      <c r="C29" s="30" t="s">
        <v>129</v>
      </c>
      <c r="D29" s="32"/>
      <c r="E29" s="32"/>
      <c r="F29" s="32"/>
      <c r="G29" s="32"/>
      <c r="H29" s="36">
        <v>14.454177182694455</v>
      </c>
      <c r="I29" s="32"/>
    </row>
    <row r="30" spans="1:11" s="26" customFormat="1" ht="30" hidden="1" outlineLevel="1" x14ac:dyDescent="0.2">
      <c r="A30" s="30"/>
      <c r="B30" s="31" t="s">
        <v>130</v>
      </c>
      <c r="C30" s="30" t="s">
        <v>129</v>
      </c>
      <c r="D30" s="32"/>
      <c r="E30" s="32"/>
      <c r="F30" s="32"/>
      <c r="G30" s="32"/>
      <c r="H30" s="36">
        <v>13.284893284120752</v>
      </c>
      <c r="I30" s="32"/>
    </row>
    <row r="31" spans="1:11" s="26" customFormat="1" ht="30" hidden="1" outlineLevel="1" x14ac:dyDescent="0.2">
      <c r="A31" s="30" t="s">
        <v>131</v>
      </c>
      <c r="B31" s="31" t="s">
        <v>132</v>
      </c>
      <c r="C31" s="30" t="s">
        <v>112</v>
      </c>
      <c r="D31" s="32"/>
      <c r="E31" s="32"/>
      <c r="F31" s="32"/>
      <c r="G31" s="32"/>
      <c r="H31" s="36">
        <v>9.0495718013391357</v>
      </c>
      <c r="I31" s="32"/>
    </row>
    <row r="32" spans="1:11" s="26" customFormat="1" ht="30" hidden="1" outlineLevel="1" x14ac:dyDescent="0.2">
      <c r="A32" s="30" t="s">
        <v>133</v>
      </c>
      <c r="B32" s="31" t="s">
        <v>134</v>
      </c>
      <c r="C32" s="30" t="s">
        <v>135</v>
      </c>
      <c r="D32" s="32"/>
      <c r="E32" s="32"/>
      <c r="F32" s="32"/>
      <c r="G32" s="32"/>
      <c r="H32" s="36">
        <v>5.2484469453894489</v>
      </c>
      <c r="I32" s="32"/>
    </row>
    <row r="33" spans="1:9" s="26" customFormat="1" ht="15" hidden="1" outlineLevel="1" x14ac:dyDescent="0.2">
      <c r="A33" s="30" t="s">
        <v>136</v>
      </c>
      <c r="B33" s="31" t="s">
        <v>137</v>
      </c>
      <c r="C33" s="30" t="s">
        <v>135</v>
      </c>
      <c r="D33" s="32"/>
      <c r="E33" s="32"/>
      <c r="F33" s="32"/>
      <c r="G33" s="32"/>
      <c r="H33" s="36">
        <v>37435851700</v>
      </c>
      <c r="I33" s="32"/>
    </row>
    <row r="34" spans="1:9" s="26" customFormat="1" ht="15" hidden="1" outlineLevel="1" x14ac:dyDescent="0.2">
      <c r="A34" s="30" t="s">
        <v>138</v>
      </c>
      <c r="B34" s="31" t="s">
        <v>139</v>
      </c>
      <c r="C34" s="30" t="s">
        <v>135</v>
      </c>
      <c r="D34" s="32"/>
      <c r="E34" s="32"/>
      <c r="F34" s="32"/>
      <c r="G34" s="32"/>
      <c r="H34" s="36">
        <v>1138509400</v>
      </c>
      <c r="I34" s="32"/>
    </row>
    <row r="35" spans="1:9" s="26" customFormat="1" ht="18" hidden="1" outlineLevel="1" x14ac:dyDescent="0.2">
      <c r="A35" s="30"/>
      <c r="B35" s="31" t="s">
        <v>140</v>
      </c>
      <c r="C35" s="30" t="s">
        <v>135</v>
      </c>
      <c r="D35" s="32"/>
      <c r="E35" s="32"/>
      <c r="F35" s="32"/>
      <c r="G35" s="32"/>
      <c r="H35" s="36">
        <v>500926800</v>
      </c>
      <c r="I35" s="32"/>
    </row>
    <row r="36" spans="1:9" s="26" customFormat="1" ht="18" hidden="1" outlineLevel="1" x14ac:dyDescent="0.2">
      <c r="A36" s="30"/>
      <c r="B36" s="31" t="s">
        <v>141</v>
      </c>
      <c r="C36" s="30" t="s">
        <v>135</v>
      </c>
      <c r="D36" s="32"/>
      <c r="E36" s="32"/>
      <c r="F36" s="32"/>
      <c r="G36" s="32"/>
      <c r="H36" s="36">
        <v>991993200.00000024</v>
      </c>
      <c r="I36" s="32"/>
    </row>
    <row r="37" spans="1:9" s="26" customFormat="1" ht="18" hidden="1" outlineLevel="1" x14ac:dyDescent="0.2">
      <c r="A37" s="30"/>
      <c r="B37" s="31" t="s">
        <v>142</v>
      </c>
      <c r="C37" s="30" t="s">
        <v>135</v>
      </c>
      <c r="D37" s="32"/>
      <c r="E37" s="32"/>
      <c r="F37" s="32"/>
      <c r="G37" s="32"/>
      <c r="H37" s="36">
        <v>34804422300</v>
      </c>
      <c r="I37" s="32"/>
    </row>
    <row r="38" spans="1:9" s="26" customFormat="1" ht="18" hidden="1" outlineLevel="1" x14ac:dyDescent="0.2">
      <c r="A38" s="30"/>
      <c r="B38" s="31" t="s">
        <v>143</v>
      </c>
      <c r="C38" s="30" t="s">
        <v>135</v>
      </c>
      <c r="D38" s="32"/>
      <c r="E38" s="32"/>
      <c r="F38" s="32"/>
      <c r="G38" s="32"/>
      <c r="H38" s="36">
        <v>39550699800.000008</v>
      </c>
      <c r="I38" s="32"/>
    </row>
    <row r="39" spans="1:9" s="26" customFormat="1" ht="15" hidden="1" outlineLevel="1" x14ac:dyDescent="0.2">
      <c r="A39" s="30" t="s">
        <v>144</v>
      </c>
      <c r="B39" s="31" t="s">
        <v>145</v>
      </c>
      <c r="C39" s="30" t="s">
        <v>135</v>
      </c>
      <c r="D39" s="32"/>
      <c r="E39" s="32"/>
      <c r="F39" s="32"/>
      <c r="G39" s="32"/>
      <c r="H39" s="36">
        <v>1105401500.0000002</v>
      </c>
      <c r="I39" s="32"/>
    </row>
    <row r="40" spans="1:9" s="26" customFormat="1" ht="15" hidden="1" outlineLevel="1" x14ac:dyDescent="0.2">
      <c r="A40" s="30" t="s">
        <v>146</v>
      </c>
      <c r="B40" s="31" t="s">
        <v>147</v>
      </c>
      <c r="C40" s="30"/>
      <c r="D40" s="32"/>
      <c r="E40" s="32"/>
      <c r="F40" s="32"/>
      <c r="G40" s="32"/>
      <c r="H40" s="36">
        <v>473935100</v>
      </c>
      <c r="I40" s="32"/>
    </row>
    <row r="41" spans="1:9" s="26" customFormat="1" ht="30" hidden="1" outlineLevel="1" x14ac:dyDescent="0.2">
      <c r="A41" s="30" t="s">
        <v>148</v>
      </c>
      <c r="B41" s="31" t="s">
        <v>149</v>
      </c>
      <c r="C41" s="30" t="s">
        <v>150</v>
      </c>
      <c r="D41" s="32"/>
      <c r="E41" s="32"/>
      <c r="F41" s="32"/>
      <c r="G41" s="32"/>
      <c r="H41" s="36">
        <v>997767300.00000024</v>
      </c>
      <c r="I41" s="32"/>
    </row>
    <row r="42" spans="1:9" s="26" customFormat="1" ht="15" hidden="1" outlineLevel="1" x14ac:dyDescent="0.2">
      <c r="A42" s="30" t="s">
        <v>151</v>
      </c>
      <c r="B42" s="31" t="s">
        <v>152</v>
      </c>
      <c r="C42" s="30" t="s">
        <v>135</v>
      </c>
      <c r="D42" s="32"/>
      <c r="E42" s="32"/>
      <c r="F42" s="32"/>
      <c r="G42" s="32"/>
      <c r="H42" s="36">
        <v>36973595900.000008</v>
      </c>
      <c r="I42" s="32"/>
    </row>
    <row r="43" spans="1:9" s="26" customFormat="1" ht="30" hidden="1" outlineLevel="1" x14ac:dyDescent="0.2">
      <c r="A43" s="30" t="s">
        <v>153</v>
      </c>
      <c r="B43" s="31" t="s">
        <v>154</v>
      </c>
      <c r="C43" s="30" t="s">
        <v>155</v>
      </c>
      <c r="D43" s="32"/>
      <c r="E43" s="32"/>
      <c r="F43" s="32"/>
      <c r="G43" s="32"/>
      <c r="H43" s="36">
        <v>179.51634663199707</v>
      </c>
      <c r="I43" s="32"/>
    </row>
    <row r="44" spans="1:9" s="26" customFormat="1" ht="30" hidden="1" outlineLevel="1" x14ac:dyDescent="0.2">
      <c r="A44" s="30"/>
      <c r="B44" s="31" t="s">
        <v>156</v>
      </c>
      <c r="C44" s="30" t="s">
        <v>155</v>
      </c>
      <c r="D44" s="32"/>
      <c r="E44" s="32"/>
      <c r="F44" s="32"/>
      <c r="G44" s="32"/>
      <c r="H44" s="36">
        <v>77897039600</v>
      </c>
      <c r="I44" s="32"/>
    </row>
    <row r="45" spans="1:9" s="26" customFormat="1" ht="30" hidden="1" outlineLevel="1" x14ac:dyDescent="0.2">
      <c r="A45" s="39"/>
      <c r="B45" s="40" t="s">
        <v>157</v>
      </c>
      <c r="C45" s="39" t="s">
        <v>155</v>
      </c>
      <c r="D45" s="41"/>
      <c r="E45" s="41"/>
      <c r="F45" s="41"/>
      <c r="G45" s="41"/>
      <c r="H45" s="36">
        <v>14872744412.895002</v>
      </c>
      <c r="I45" s="41"/>
    </row>
    <row r="46" spans="1:9" s="43" customFormat="1" ht="12.75" collapsed="1" x14ac:dyDescent="0.2">
      <c r="A46" s="42"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dcterms:created xsi:type="dcterms:W3CDTF">2015-04-20T07:02:11Z</dcterms:created>
  <dcterms:modified xsi:type="dcterms:W3CDTF">2015-04-20T10:22:22Z</dcterms:modified>
</cp:coreProperties>
</file>